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ramos\AppData\Local\Temp\7zO87392003\"/>
    </mc:Choice>
  </mc:AlternateContent>
  <bookViews>
    <workbookView xWindow="0" yWindow="0" windowWidth="15345" windowHeight="4560" activeTab="1"/>
  </bookViews>
  <sheets>
    <sheet name="Evaluacion" sheetId="1" r:id="rId1"/>
    <sheet name="Anexo - desarrollos" sheetId="2" r:id="rId2"/>
  </sheets>
  <definedNames>
    <definedName name="_Toc400369068" localSheetId="0">Evaluacion!$C$374</definedName>
    <definedName name="_xlnm.Print_Area" localSheetId="1">'Anexo - desarrollos'!$B$2:$H$39</definedName>
    <definedName name="_xlnm.Print_Area" localSheetId="0">Evaluacion!$A$1:$H$380</definedName>
    <definedName name="Z_38A84195_E93C_4EB2_A0D1_7F6768522D72_.wvu.Cols" localSheetId="1" hidden="1">'Anexo - desarrollos'!$J:$J</definedName>
    <definedName name="Z_38A84195_E93C_4EB2_A0D1_7F6768522D72_.wvu.Cols" localSheetId="0" hidden="1">Evaluacion!$D:$D,Evaluacion!$I:$I</definedName>
    <definedName name="Z_38A84195_E93C_4EB2_A0D1_7F6768522D72_.wvu.Rows" localSheetId="0" hidden="1">Evaluacion!$7:$7,Evaluacion!$16:$16</definedName>
    <definedName name="Z_43F9E158_8A51_4B14_8493_13EB34CEA7C3_.wvu.Cols" localSheetId="1" hidden="1">'Anexo - desarrollos'!$J:$J</definedName>
    <definedName name="Z_43F9E158_8A51_4B14_8493_13EB34CEA7C3_.wvu.Cols" localSheetId="0" hidden="1">Evaluacion!$D:$D</definedName>
    <definedName name="Z_43F9E158_8A51_4B14_8493_13EB34CEA7C3_.wvu.Rows" localSheetId="0" hidden="1">Evaluacion!$7:$7,Evaluacion!$16:$16</definedName>
    <definedName name="Z_94957BB0_E9B8_49EC_BB1A_04B104019876_.wvu.Cols" localSheetId="1" hidden="1">'Anexo - desarrollos'!$J:$J</definedName>
    <definedName name="Z_94957BB0_E9B8_49EC_BB1A_04B104019876_.wvu.Cols" localSheetId="0" hidden="1">Evaluacion!$D:$D</definedName>
    <definedName name="Z_94957BB0_E9B8_49EC_BB1A_04B104019876_.wvu.Rows" localSheetId="0" hidden="1">Evaluacion!$7:$7,Evaluacion!$16:$16</definedName>
    <definedName name="Z_C91A9822_791A_4712_A026_608C4C2D6A0E_.wvu.Cols" localSheetId="1" hidden="1">'Anexo - desarrollos'!$J:$J</definedName>
    <definedName name="Z_C91A9822_791A_4712_A026_608C4C2D6A0E_.wvu.Cols" localSheetId="0" hidden="1">Evaluacion!$D:$D</definedName>
    <definedName name="Z_C91A9822_791A_4712_A026_608C4C2D6A0E_.wvu.Rows" localSheetId="0" hidden="1">Evaluacion!$7:$7,Evaluacion!$16:$16</definedName>
    <definedName name="Z_D05C2C33_4C98_46E3_9241_A9DA078EEDA6_.wvu.Cols" localSheetId="1" hidden="1">'Anexo - desarrollos'!$J:$J</definedName>
    <definedName name="Z_D05C2C33_4C98_46E3_9241_A9DA078EEDA6_.wvu.Cols" localSheetId="0" hidden="1">Evaluacion!$D:$D</definedName>
    <definedName name="Z_D05C2C33_4C98_46E3_9241_A9DA078EEDA6_.wvu.Rows" localSheetId="1" hidden="1">'Anexo - desarrollos'!$5:$5,'Anexo - desarrollos'!$27:$27,'Anexo - desarrollos'!$33:$34</definedName>
    <definedName name="Z_D05C2C33_4C98_46E3_9241_A9DA078EEDA6_.wvu.Rows" localSheetId="0" hidden="1">Evaluacion!$7:$7,Evaluacion!$16:$16</definedName>
    <definedName name="Z_D2695AF4_AC90_5E40_AC40_D2FC4F68C803_.wvu.Cols" localSheetId="1" hidden="1">'Anexo - desarrollos'!$J:$J</definedName>
    <definedName name="Z_D2695AF4_AC90_5E40_AC40_D2FC4F68C803_.wvu.Cols" localSheetId="0" hidden="1">Evaluacion!$D:$D</definedName>
    <definedName name="Z_D2695AF4_AC90_5E40_AC40_D2FC4F68C803_.wvu.Rows" localSheetId="0" hidden="1">Evaluacion!$7:$7,Evaluacion!$16:$16</definedName>
    <definedName name="Z_EF286230_7086_4B5D_8745_0BFAEB3E857F_.wvu.Cols" localSheetId="1" hidden="1">'Anexo - desarrollos'!$J:$J</definedName>
    <definedName name="Z_EF286230_7086_4B5D_8745_0BFAEB3E857F_.wvu.Cols" localSheetId="0" hidden="1">Evaluacion!$D:$D</definedName>
    <definedName name="Z_EF286230_7086_4B5D_8745_0BFAEB3E857F_.wvu.Rows" localSheetId="0" hidden="1">Evaluacion!$7:$7,Evaluacion!$16:$16</definedName>
  </definedNames>
  <calcPr calcId="179020"/>
  <customWorkbookViews>
    <customWorkbookView name="Matias Devit - Vista personalizada" guid="{38A84195-E93C-4EB2-A0D1-7F6768522D72}" mergeInterval="0" personalView="1" maximized="1" xWindow="-8" yWindow="-8" windowWidth="1382" windowHeight="744" activeSheetId="1"/>
    <customWorkbookView name="Lucia Maria Ramos - Vista personalizada" guid="{EF286230-7086-4B5D-8745-0BFAEB3E857F}" mergeInterval="0" personalView="1" maximized="1" xWindow="-8" yWindow="-8" windowWidth="1382" windowHeight="744" activeSheetId="2"/>
    <customWorkbookView name="Sergio Martin Silvagni - Vista personalizada" guid="{43F9E158-8A51-4B14-8493-13EB34CEA7C3}" mergeInterval="0" personalView="1" maximized="1" xWindow="-8" yWindow="-8" windowWidth="1382" windowHeight="784" activeSheetId="1"/>
    <customWorkbookView name="Pablo Zaccara - Vista personalizada" guid="{D2695AF4-AC90-5E40-AC40-D2FC4F68C803}" mergeInterval="0" personalView="1" yWindow="54" windowWidth="1294" windowHeight="750" activeSheetId="1"/>
    <customWorkbookView name="Pablo Francisco Zaccara - Personal View" guid="{94957BB0-E9B8-49EC-BB1A-04B104019876}" mergeInterval="0" personalView="1" maximized="1" xWindow="-8" yWindow="-8" windowWidth="1382" windowHeight="744" activeSheetId="1"/>
    <customWorkbookView name="Eduardo Tanco - Vista personalizada" guid="{C91A9822-791A-4712-A026-608C4C2D6A0E}" mergeInterval="0" personalView="1" maximized="1" xWindow="-9" yWindow="-9" windowWidth="1938" windowHeight="1050" activeSheetId="1"/>
    <customWorkbookView name="Fatima Hergenreder - Vista personalizada" guid="{D05C2C33-4C98-46E3-9241-A9DA078EEDA6}"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20" i="1" l="1"/>
  <c r="I21" i="1"/>
  <c r="I22" i="1"/>
  <c r="H22" i="1"/>
  <c r="I23" i="1"/>
  <c r="H23" i="1"/>
  <c r="I24" i="1"/>
  <c r="H24" i="1"/>
  <c r="I25" i="1"/>
  <c r="I26" i="1"/>
  <c r="H26" i="1"/>
  <c r="I27" i="1"/>
  <c r="H27" i="1"/>
  <c r="I28" i="1"/>
  <c r="I29" i="1"/>
  <c r="I30" i="1"/>
  <c r="I31" i="1"/>
  <c r="H31" i="1"/>
  <c r="I32" i="1"/>
  <c r="H32" i="1"/>
  <c r="I33" i="1"/>
  <c r="I34" i="1"/>
  <c r="H34" i="1"/>
  <c r="I35" i="1"/>
  <c r="H35" i="1"/>
  <c r="I36" i="1"/>
  <c r="I37" i="1"/>
  <c r="I38" i="1"/>
  <c r="H38" i="1"/>
  <c r="I39" i="1"/>
  <c r="H39" i="1"/>
  <c r="I40" i="1"/>
  <c r="I41" i="1"/>
  <c r="I42" i="1"/>
  <c r="H42" i="1"/>
  <c r="I43" i="1"/>
  <c r="H43" i="1"/>
  <c r="I44" i="1"/>
  <c r="H44" i="1"/>
  <c r="I45" i="1"/>
  <c r="I46" i="1"/>
  <c r="H46" i="1"/>
  <c r="I47" i="1"/>
  <c r="H47" i="1"/>
  <c r="I48" i="1"/>
  <c r="I49" i="1"/>
  <c r="I50" i="1"/>
  <c r="H50" i="1"/>
  <c r="I51" i="1"/>
  <c r="H51" i="1"/>
  <c r="I52" i="1"/>
  <c r="I53" i="1"/>
  <c r="I54" i="1"/>
  <c r="H54" i="1"/>
  <c r="I55" i="1"/>
  <c r="H55" i="1"/>
  <c r="I56" i="1"/>
  <c r="H56" i="1"/>
  <c r="I57" i="1"/>
  <c r="I58" i="1"/>
  <c r="H58" i="1"/>
  <c r="I59" i="1"/>
  <c r="H59" i="1"/>
  <c r="I60" i="1"/>
  <c r="H60" i="1"/>
  <c r="I61" i="1"/>
  <c r="I62" i="1"/>
  <c r="H62" i="1"/>
  <c r="I63" i="1"/>
  <c r="H63" i="1"/>
  <c r="I64" i="1"/>
  <c r="H64" i="1"/>
  <c r="I65" i="1"/>
  <c r="I66" i="1"/>
  <c r="H66" i="1"/>
  <c r="I67" i="1"/>
  <c r="H67" i="1"/>
  <c r="I68" i="1"/>
  <c r="I69" i="1"/>
  <c r="I70" i="1"/>
  <c r="H70" i="1"/>
  <c r="I71" i="1"/>
  <c r="H71" i="1"/>
  <c r="I72" i="1"/>
  <c r="H72" i="1"/>
  <c r="I73" i="1"/>
  <c r="I74" i="1"/>
  <c r="H74" i="1"/>
  <c r="I75" i="1"/>
  <c r="H75" i="1"/>
  <c r="I76" i="1"/>
  <c r="H76" i="1"/>
  <c r="I77" i="1"/>
  <c r="I78" i="1"/>
  <c r="H78" i="1"/>
  <c r="I79" i="1"/>
  <c r="H79" i="1"/>
  <c r="I80" i="1"/>
  <c r="H80" i="1"/>
  <c r="I81" i="1"/>
  <c r="I82" i="1"/>
  <c r="H82" i="1"/>
  <c r="I83" i="1"/>
  <c r="H83" i="1"/>
  <c r="I84" i="1"/>
  <c r="I85" i="1"/>
  <c r="I86" i="1"/>
  <c r="H86" i="1"/>
  <c r="I87" i="1"/>
  <c r="H87" i="1"/>
  <c r="I88" i="1"/>
  <c r="H88" i="1"/>
  <c r="I89" i="1"/>
  <c r="I90" i="1"/>
  <c r="H90" i="1"/>
  <c r="I91" i="1"/>
  <c r="H91" i="1"/>
  <c r="I92" i="1"/>
  <c r="H92" i="1"/>
  <c r="I93" i="1"/>
  <c r="I94" i="1"/>
  <c r="H94" i="1"/>
  <c r="I95" i="1"/>
  <c r="H95" i="1"/>
  <c r="I96" i="1"/>
  <c r="H96" i="1"/>
  <c r="I97" i="1"/>
  <c r="I98" i="1"/>
  <c r="H98" i="1"/>
  <c r="I99" i="1"/>
  <c r="H99" i="1"/>
  <c r="I100" i="1"/>
  <c r="I101" i="1"/>
  <c r="I102" i="1"/>
  <c r="H102" i="1"/>
  <c r="I103" i="1"/>
  <c r="H103" i="1"/>
  <c r="I104" i="1"/>
  <c r="H104" i="1"/>
  <c r="I105" i="1"/>
  <c r="I106" i="1"/>
  <c r="H106" i="1"/>
  <c r="I107" i="1"/>
  <c r="H107" i="1"/>
  <c r="I108" i="1"/>
  <c r="H108" i="1"/>
  <c r="I109" i="1"/>
  <c r="I110" i="1"/>
  <c r="H110" i="1"/>
  <c r="I111" i="1"/>
  <c r="H111" i="1"/>
  <c r="I112" i="1"/>
  <c r="H112" i="1"/>
  <c r="I113" i="1"/>
  <c r="I114" i="1"/>
  <c r="H114" i="1"/>
  <c r="I115" i="1"/>
  <c r="H115" i="1"/>
  <c r="I116" i="1"/>
  <c r="I117" i="1"/>
  <c r="I118" i="1"/>
  <c r="H118" i="1"/>
  <c r="I119" i="1"/>
  <c r="H119" i="1"/>
  <c r="I120" i="1"/>
  <c r="H120" i="1"/>
  <c r="I121" i="1"/>
  <c r="I122" i="1"/>
  <c r="H122" i="1"/>
  <c r="I123" i="1"/>
  <c r="H123" i="1"/>
  <c r="I124" i="1"/>
  <c r="H124" i="1"/>
  <c r="I125" i="1"/>
  <c r="I126" i="1"/>
  <c r="H126" i="1"/>
  <c r="I127" i="1"/>
  <c r="H127" i="1"/>
  <c r="I128" i="1"/>
  <c r="H128" i="1"/>
  <c r="I129" i="1"/>
  <c r="I130" i="1"/>
  <c r="H130" i="1"/>
  <c r="I131" i="1"/>
  <c r="H131" i="1"/>
  <c r="I132" i="1"/>
  <c r="I133" i="1"/>
  <c r="I134" i="1"/>
  <c r="H134" i="1"/>
  <c r="I135" i="1"/>
  <c r="H135" i="1"/>
  <c r="I136" i="1"/>
  <c r="H136" i="1"/>
  <c r="I137" i="1"/>
  <c r="I138" i="1"/>
  <c r="H138" i="1"/>
  <c r="I139" i="1"/>
  <c r="H139" i="1"/>
  <c r="I140" i="1"/>
  <c r="H140" i="1"/>
  <c r="I141" i="1"/>
  <c r="I142" i="1"/>
  <c r="H142" i="1"/>
  <c r="I143" i="1"/>
  <c r="H143" i="1"/>
  <c r="I144" i="1"/>
  <c r="H144" i="1"/>
  <c r="I145" i="1"/>
  <c r="I146" i="1"/>
  <c r="H146" i="1"/>
  <c r="I147" i="1"/>
  <c r="H147" i="1"/>
  <c r="I148" i="1"/>
  <c r="I149" i="1"/>
  <c r="I150" i="1"/>
  <c r="H150" i="1"/>
  <c r="I151" i="1"/>
  <c r="H151" i="1"/>
  <c r="I152" i="1"/>
  <c r="H152" i="1"/>
  <c r="I153" i="1"/>
  <c r="I154" i="1"/>
  <c r="H154" i="1"/>
  <c r="I155" i="1"/>
  <c r="H155" i="1"/>
  <c r="I156" i="1"/>
  <c r="H156" i="1"/>
  <c r="I157" i="1"/>
  <c r="I158" i="1"/>
  <c r="H158" i="1"/>
  <c r="I159" i="1"/>
  <c r="H159" i="1"/>
  <c r="I160" i="1"/>
  <c r="H160" i="1"/>
  <c r="I161" i="1"/>
  <c r="I162" i="1"/>
  <c r="H162" i="1"/>
  <c r="I163" i="1"/>
  <c r="H163" i="1"/>
  <c r="I164" i="1"/>
  <c r="I165" i="1"/>
  <c r="I166" i="1"/>
  <c r="H166" i="1"/>
  <c r="I167" i="1"/>
  <c r="H167" i="1"/>
  <c r="I168" i="1"/>
  <c r="H168" i="1"/>
  <c r="I169" i="1"/>
  <c r="I170" i="1"/>
  <c r="H170" i="1"/>
  <c r="I171" i="1"/>
  <c r="H171" i="1"/>
  <c r="I172" i="1"/>
  <c r="H172" i="1"/>
  <c r="I173" i="1"/>
  <c r="I174" i="1"/>
  <c r="H174" i="1"/>
  <c r="I175" i="1"/>
  <c r="H175" i="1"/>
  <c r="I176" i="1"/>
  <c r="I177" i="1"/>
  <c r="I178" i="1"/>
  <c r="H178" i="1"/>
  <c r="I179" i="1"/>
  <c r="H179" i="1"/>
  <c r="I180" i="1"/>
  <c r="H180" i="1"/>
  <c r="I181" i="1"/>
  <c r="I182" i="1"/>
  <c r="H182" i="1"/>
  <c r="I183" i="1"/>
  <c r="H183" i="1"/>
  <c r="I184" i="1"/>
  <c r="H184" i="1"/>
  <c r="I185" i="1"/>
  <c r="I186" i="1"/>
  <c r="I187" i="1"/>
  <c r="H187" i="1"/>
  <c r="I188" i="1"/>
  <c r="I189" i="1"/>
  <c r="I190" i="1"/>
  <c r="H190" i="1"/>
  <c r="I191" i="1"/>
  <c r="H191" i="1"/>
  <c r="I192" i="1"/>
  <c r="H192" i="1"/>
  <c r="I193" i="1"/>
  <c r="I194" i="1"/>
  <c r="H194" i="1"/>
  <c r="I195" i="1"/>
  <c r="H195" i="1"/>
  <c r="I196" i="1"/>
  <c r="H196" i="1"/>
  <c r="I197" i="1"/>
  <c r="I198" i="1"/>
  <c r="H198" i="1"/>
  <c r="I199" i="1"/>
  <c r="H199" i="1"/>
  <c r="I200" i="1"/>
  <c r="H200" i="1"/>
  <c r="I201" i="1"/>
  <c r="I202" i="1"/>
  <c r="H202" i="1"/>
  <c r="I203" i="1"/>
  <c r="H203" i="1"/>
  <c r="I204" i="1"/>
  <c r="I205" i="1"/>
  <c r="I206" i="1"/>
  <c r="H206" i="1"/>
  <c r="I207" i="1"/>
  <c r="H207" i="1"/>
  <c r="I208" i="1"/>
  <c r="H208" i="1"/>
  <c r="I209" i="1"/>
  <c r="I210" i="1"/>
  <c r="H210" i="1"/>
  <c r="I211" i="1"/>
  <c r="H211" i="1"/>
  <c r="I212" i="1"/>
  <c r="H212" i="1"/>
  <c r="I213" i="1"/>
  <c r="I214" i="1"/>
  <c r="H214" i="1"/>
  <c r="I215" i="1"/>
  <c r="H215" i="1"/>
  <c r="I216" i="1"/>
  <c r="H216" i="1"/>
  <c r="I217" i="1"/>
  <c r="I218" i="1"/>
  <c r="H218" i="1"/>
  <c r="I219" i="1"/>
  <c r="H219" i="1"/>
  <c r="I220" i="1"/>
  <c r="I221" i="1"/>
  <c r="I222" i="1"/>
  <c r="H222" i="1"/>
  <c r="I223" i="1"/>
  <c r="H223" i="1"/>
  <c r="I224" i="1"/>
  <c r="H224" i="1"/>
  <c r="I225" i="1"/>
  <c r="I226" i="1"/>
  <c r="H226" i="1"/>
  <c r="I227" i="1"/>
  <c r="H227" i="1"/>
  <c r="I228" i="1"/>
  <c r="H228" i="1"/>
  <c r="I229" i="1"/>
  <c r="I230" i="1"/>
  <c r="H230" i="1"/>
  <c r="I231" i="1"/>
  <c r="H231" i="1"/>
  <c r="I232" i="1"/>
  <c r="H232" i="1"/>
  <c r="I233" i="1"/>
  <c r="I234" i="1"/>
  <c r="H234" i="1"/>
  <c r="I235" i="1"/>
  <c r="H235" i="1"/>
  <c r="I236" i="1"/>
  <c r="I237" i="1"/>
  <c r="I238" i="1"/>
  <c r="H238" i="1"/>
  <c r="I239" i="1"/>
  <c r="H239" i="1"/>
  <c r="I240" i="1"/>
  <c r="H240" i="1"/>
  <c r="I241" i="1"/>
  <c r="I242" i="1"/>
  <c r="H242" i="1"/>
  <c r="I243" i="1"/>
  <c r="H243" i="1"/>
  <c r="I244" i="1"/>
  <c r="H244" i="1"/>
  <c r="I245" i="1"/>
  <c r="I246" i="1"/>
  <c r="H246" i="1"/>
  <c r="I247" i="1"/>
  <c r="H247" i="1"/>
  <c r="I248" i="1"/>
  <c r="H248" i="1"/>
  <c r="I249" i="1"/>
  <c r="I250" i="1"/>
  <c r="H250" i="1"/>
  <c r="I251" i="1"/>
  <c r="H251" i="1"/>
  <c r="I252" i="1"/>
  <c r="I253" i="1"/>
  <c r="I254" i="1"/>
  <c r="H254" i="1"/>
  <c r="I255" i="1"/>
  <c r="I256" i="1"/>
  <c r="H256" i="1"/>
  <c r="I257" i="1"/>
  <c r="H257" i="1"/>
  <c r="I258" i="1"/>
  <c r="H258" i="1"/>
  <c r="I259" i="1"/>
  <c r="H259" i="1"/>
  <c r="I260" i="1"/>
  <c r="I261" i="1"/>
  <c r="H261" i="1"/>
  <c r="I262" i="1"/>
  <c r="I263" i="1"/>
  <c r="H263" i="1"/>
  <c r="I264" i="1"/>
  <c r="I265" i="1"/>
  <c r="H265" i="1"/>
  <c r="I266" i="1"/>
  <c r="H266" i="1"/>
  <c r="I267" i="1"/>
  <c r="I268" i="1"/>
  <c r="I269" i="1"/>
  <c r="H269" i="1"/>
  <c r="I270" i="1"/>
  <c r="H270" i="1"/>
  <c r="I271" i="1"/>
  <c r="I272" i="1"/>
  <c r="I273" i="1"/>
  <c r="H273" i="1"/>
  <c r="I274" i="1"/>
  <c r="H274" i="1"/>
  <c r="I275" i="1"/>
  <c r="H275" i="1"/>
  <c r="I276" i="1"/>
  <c r="I277" i="1"/>
  <c r="H277" i="1"/>
  <c r="I278" i="1"/>
  <c r="H278" i="1"/>
  <c r="I279" i="1"/>
  <c r="H279" i="1"/>
  <c r="I280" i="1"/>
  <c r="I281" i="1"/>
  <c r="H281" i="1"/>
  <c r="I282" i="1"/>
  <c r="H282" i="1"/>
  <c r="I283" i="1"/>
  <c r="I284" i="1"/>
  <c r="I285" i="1"/>
  <c r="H285" i="1"/>
  <c r="I286" i="1"/>
  <c r="H286" i="1"/>
  <c r="I287" i="1"/>
  <c r="H287" i="1"/>
  <c r="I288" i="1"/>
  <c r="I289" i="1"/>
  <c r="H289" i="1"/>
  <c r="I290" i="1"/>
  <c r="H290" i="1"/>
  <c r="I291" i="1"/>
  <c r="H291" i="1"/>
  <c r="I292" i="1"/>
  <c r="I293" i="1"/>
  <c r="H293" i="1"/>
  <c r="I294" i="1"/>
  <c r="H294" i="1"/>
  <c r="I295" i="1"/>
  <c r="I296" i="1"/>
  <c r="I297" i="1"/>
  <c r="H297" i="1"/>
  <c r="I298" i="1"/>
  <c r="H298" i="1"/>
  <c r="I299" i="1"/>
  <c r="H299" i="1"/>
  <c r="I300" i="1"/>
  <c r="I301" i="1"/>
  <c r="H301" i="1"/>
  <c r="I302" i="1"/>
  <c r="I303" i="1"/>
  <c r="H303" i="1"/>
  <c r="I304" i="1"/>
  <c r="I305" i="1"/>
  <c r="H305" i="1"/>
  <c r="I306" i="1"/>
  <c r="H306" i="1"/>
  <c r="I307" i="1"/>
  <c r="I308" i="1"/>
  <c r="I309" i="1"/>
  <c r="H309" i="1"/>
  <c r="I310" i="1"/>
  <c r="H310" i="1"/>
  <c r="I311" i="1"/>
  <c r="H311" i="1"/>
  <c r="I312" i="1"/>
  <c r="I313" i="1"/>
  <c r="I314" i="1"/>
  <c r="H314" i="1"/>
  <c r="I315" i="1"/>
  <c r="H315" i="1"/>
  <c r="I316" i="1"/>
  <c r="I317" i="1"/>
  <c r="I318" i="1"/>
  <c r="H318" i="1"/>
  <c r="I319" i="1"/>
  <c r="H319" i="1"/>
  <c r="I320" i="1"/>
  <c r="I321" i="1"/>
  <c r="H321" i="1"/>
  <c r="I322" i="1"/>
  <c r="H322" i="1"/>
  <c r="I323" i="1"/>
  <c r="I324" i="1"/>
  <c r="I325" i="1"/>
  <c r="I326" i="1"/>
  <c r="H326" i="1"/>
  <c r="I327" i="1"/>
  <c r="H327" i="1"/>
  <c r="I328" i="1"/>
  <c r="I329" i="1"/>
  <c r="H329" i="1"/>
  <c r="I330" i="1"/>
  <c r="H330" i="1"/>
  <c r="I331" i="1"/>
  <c r="H331" i="1"/>
  <c r="I332" i="1"/>
  <c r="I333" i="1"/>
  <c r="H333" i="1"/>
  <c r="I334" i="1"/>
  <c r="H334" i="1"/>
  <c r="I335" i="1"/>
  <c r="I336" i="1"/>
  <c r="I337" i="1"/>
  <c r="H337" i="1"/>
  <c r="I338" i="1"/>
  <c r="H338" i="1"/>
  <c r="I339" i="1"/>
  <c r="H339" i="1"/>
  <c r="I340" i="1"/>
  <c r="I341" i="1"/>
  <c r="H341" i="1"/>
  <c r="I342" i="1"/>
  <c r="H342" i="1"/>
  <c r="I343" i="1"/>
  <c r="H343" i="1"/>
  <c r="I344" i="1"/>
  <c r="I345" i="1"/>
  <c r="H345" i="1"/>
  <c r="I346" i="1"/>
  <c r="H346" i="1"/>
  <c r="I347" i="1"/>
  <c r="I348" i="1"/>
  <c r="I349" i="1"/>
  <c r="H349" i="1"/>
  <c r="I350" i="1"/>
  <c r="H350" i="1"/>
  <c r="I351" i="1"/>
  <c r="H351" i="1"/>
  <c r="I352" i="1"/>
  <c r="I353" i="1"/>
  <c r="H353" i="1"/>
  <c r="I354" i="1"/>
  <c r="H354" i="1"/>
  <c r="I355" i="1"/>
  <c r="I356" i="1"/>
  <c r="H356" i="1"/>
  <c r="I357" i="1"/>
  <c r="I358" i="1"/>
  <c r="H358" i="1"/>
  <c r="I359" i="1"/>
  <c r="H359" i="1"/>
  <c r="I360" i="1"/>
  <c r="H360" i="1"/>
  <c r="I361" i="1"/>
  <c r="H361" i="1"/>
  <c r="I362" i="1"/>
  <c r="H362" i="1"/>
  <c r="I363" i="1"/>
  <c r="H363" i="1"/>
  <c r="I364" i="1"/>
  <c r="H364" i="1"/>
  <c r="I365" i="1"/>
  <c r="H365" i="1"/>
  <c r="I366" i="1"/>
  <c r="H366" i="1"/>
  <c r="I367" i="1"/>
  <c r="H367" i="1"/>
  <c r="I368" i="1"/>
  <c r="H368" i="1"/>
  <c r="I369" i="1"/>
  <c r="H369" i="1"/>
  <c r="I370" i="1"/>
  <c r="H370" i="1"/>
  <c r="I371" i="1"/>
  <c r="H371" i="1"/>
  <c r="I372" i="1"/>
  <c r="H372" i="1"/>
  <c r="I373" i="1"/>
  <c r="I19" i="1"/>
  <c r="H19" i="1"/>
  <c r="H21" i="1"/>
  <c r="H25" i="1"/>
  <c r="H28" i="1"/>
  <c r="H29" i="1"/>
  <c r="H33" i="1"/>
  <c r="H37" i="1"/>
  <c r="H40" i="1"/>
  <c r="H41" i="1"/>
  <c r="H45" i="1"/>
  <c r="H49" i="1"/>
  <c r="H52" i="1"/>
  <c r="H53" i="1"/>
  <c r="H57" i="1"/>
  <c r="H61" i="1"/>
  <c r="H65" i="1"/>
  <c r="H68" i="1"/>
  <c r="H69" i="1"/>
  <c r="H73" i="1"/>
  <c r="H77" i="1"/>
  <c r="H81" i="1"/>
  <c r="H84" i="1"/>
  <c r="H85" i="1"/>
  <c r="H89" i="1"/>
  <c r="H93" i="1"/>
  <c r="H97" i="1"/>
  <c r="H100" i="1"/>
  <c r="H101" i="1"/>
  <c r="H105" i="1"/>
  <c r="H109" i="1"/>
  <c r="H113" i="1"/>
  <c r="H116" i="1"/>
  <c r="H117" i="1"/>
  <c r="H121" i="1"/>
  <c r="H125" i="1"/>
  <c r="H129" i="1"/>
  <c r="H132" i="1"/>
  <c r="H133" i="1"/>
  <c r="H137" i="1"/>
  <c r="H141" i="1"/>
  <c r="H145" i="1"/>
  <c r="H148" i="1"/>
  <c r="H149" i="1"/>
  <c r="H153" i="1"/>
  <c r="H157" i="1"/>
  <c r="H161" i="1"/>
  <c r="H164" i="1"/>
  <c r="H169" i="1"/>
  <c r="H173" i="1"/>
  <c r="H176" i="1"/>
  <c r="H177" i="1"/>
  <c r="H181" i="1"/>
  <c r="H188" i="1"/>
  <c r="H189" i="1"/>
  <c r="H193" i="1"/>
  <c r="H197" i="1"/>
  <c r="H201" i="1"/>
  <c r="H204" i="1"/>
  <c r="H205" i="1"/>
  <c r="H209" i="1"/>
  <c r="H213" i="1"/>
  <c r="H217" i="1"/>
  <c r="H220" i="1"/>
  <c r="H221" i="1"/>
  <c r="H225" i="1"/>
  <c r="H229" i="1"/>
  <c r="H233" i="1"/>
  <c r="H236" i="1"/>
  <c r="H237" i="1"/>
  <c r="H241" i="1"/>
  <c r="H245" i="1"/>
  <c r="H249" i="1"/>
  <c r="H252" i="1"/>
  <c r="H253" i="1"/>
  <c r="H260" i="1"/>
  <c r="H264" i="1"/>
  <c r="H267" i="1"/>
  <c r="H268" i="1"/>
  <c r="H272" i="1"/>
  <c r="H276" i="1"/>
  <c r="H280" i="1"/>
  <c r="H283" i="1"/>
  <c r="H284" i="1"/>
  <c r="H288" i="1"/>
  <c r="H292" i="1"/>
  <c r="H295" i="1"/>
  <c r="H296" i="1"/>
  <c r="H300" i="1"/>
  <c r="H304" i="1"/>
  <c r="H307" i="1"/>
  <c r="H308" i="1"/>
  <c r="H312" i="1"/>
  <c r="H316" i="1"/>
  <c r="H320" i="1"/>
  <c r="H323" i="1"/>
  <c r="H324" i="1"/>
  <c r="H328" i="1"/>
  <c r="H335" i="1"/>
  <c r="H336" i="1"/>
  <c r="H340" i="1"/>
  <c r="H347" i="1"/>
  <c r="H348" i="1"/>
  <c r="H355" i="1"/>
  <c r="H357" i="1"/>
  <c r="H373" i="1"/>
  <c r="H20" i="1"/>
  <c r="I374" i="1"/>
  <c r="F255" i="1"/>
  <c r="H255" i="1"/>
  <c r="E374" i="1"/>
  <c r="F185" i="1"/>
  <c r="H185" i="1"/>
  <c r="F271" i="1"/>
  <c r="H271" i="1"/>
  <c r="F325" i="1"/>
  <c r="H325" i="1"/>
  <c r="F313" i="1"/>
  <c r="H313" i="1"/>
  <c r="E37" i="2"/>
  <c r="D37" i="2"/>
  <c r="E29" i="2"/>
  <c r="D29" i="2"/>
  <c r="E23" i="2"/>
  <c r="D23" i="2"/>
  <c r="E17" i="2"/>
  <c r="D17" i="2"/>
  <c r="E12" i="2"/>
  <c r="E7" i="2"/>
  <c r="D12" i="2"/>
  <c r="D7" i="2"/>
  <c r="H374" i="1"/>
  <c r="E378" i="1"/>
  <c r="E380" i="1"/>
  <c r="E39" i="2"/>
  <c r="D39" i="2"/>
  <c r="F374" i="1"/>
</calcChain>
</file>

<file path=xl/sharedStrings.xml><?xml version="1.0" encoding="utf-8"?>
<sst xmlns="http://schemas.openxmlformats.org/spreadsheetml/2006/main" count="763" uniqueCount="745">
  <si>
    <t>Anexo II - Evaluación - Proceso de selección ERP </t>
  </si>
  <si>
    <t>Apertura aspectos técnicos y funcionales</t>
  </si>
  <si>
    <t>Grado de cobertura de requerimientos de negocio:</t>
  </si>
  <si>
    <t xml:space="preserve">Descripción </t>
  </si>
  <si>
    <t>Ponderación</t>
  </si>
  <si>
    <t>T</t>
  </si>
  <si>
    <t xml:space="preserve">T: Total: cumple totalmente y es provista: La funcionalidad solicitada es provista por el software en forma estándar a través de configuración del aplicativo. 
</t>
  </si>
  <si>
    <t>P</t>
  </si>
  <si>
    <t xml:space="preserve">P: Parcial: Cumple Parcialmente (Requiere Desarrollo): La funcionalidad solicitada es provista parcialmente en forma standard y requiere cierto grado de desarrollo para su cumplimiento total. Se debe referenciar el desarrollo estimado para cubrir la funcionalidad. En la solapa Desarrollos: Identificar el/los desarrollos y estimar las horas de desarrollo. Se debe indicar en cada desarrollo el punto del requerimiento Anexo IV relacionado. Detallar además la complejidad (Alta/Media/ Baja) en función de las horas estimadas (Especificación, programación, prueba). 
</t>
  </si>
  <si>
    <t>N</t>
  </si>
  <si>
    <t xml:space="preserve">N: No cumple: no cumple y no es provista: el software propuesto no cumple con dicho requerimiento y no está considerado dentro de la estimación el desarrollo para cumplirlo. 
</t>
  </si>
  <si>
    <t>Ponderación General</t>
  </si>
  <si>
    <t>ETAPA DE PROCESO</t>
  </si>
  <si>
    <t>FUNCIONALIDAD REQUERIDA</t>
  </si>
  <si>
    <t>Máximo</t>
  </si>
  <si>
    <t>Subdivisión</t>
  </si>
  <si>
    <t>Grado de Cobertura</t>
  </si>
  <si>
    <t xml:space="preserve">Puntos </t>
  </si>
  <si>
    <t>1.1</t>
  </si>
  <si>
    <t>Planificación de gastos fijos por centro de costo.</t>
  </si>
  <si>
    <t>1.2</t>
  </si>
  <si>
    <t>Posibilidad de distribuciones de costos entre centros de costo según distintas bases.</t>
  </si>
  <si>
    <t>1.3</t>
  </si>
  <si>
    <t xml:space="preserve">Distribución de ingresos y egresos según fuente de financiación ( fuente 11, 12, 13, 14 y 22).Dicha distribución tiene por objeto separar los ingresos que provienen de diferentes fuentes: tesoro nacional (fuente 11), recursos propios (fuente 12), recursos con afectación especifica (fuente 13), transferencias internas (fuente 14), crédito interno (fuente 15), transferencias externas (fuente 21) y crédito externo (fuente 22). A su vez, vincular los mismos con los gastos que se ejecuten para cada caso.  </t>
  </si>
  <si>
    <t>PLANIFICACION</t>
  </si>
  <si>
    <t>1.4</t>
  </si>
  <si>
    <t xml:space="preserve">Distribución de ingresos y egresos según sean para gastos corrientes o de capital. Los ingresos que provienen de tesoro nacional pueden ser para realizar gastos corrientes o gastos de capital. Debería existir la posibilidad de que cuando se reciba el dinero el mismo figure en un apartado particular. </t>
  </si>
  <si>
    <t xml:space="preserve">Y </t>
  </si>
  <si>
    <t>1.5</t>
  </si>
  <si>
    <t>Posibilidad de vincular plan de cuentas contable con partidas presupuestarias.</t>
  </si>
  <si>
    <t>PRESUPUESTO</t>
  </si>
  <si>
    <t>1.6</t>
  </si>
  <si>
    <t xml:space="preserve">Manejo de distintas versiones de presupuesto (anual - plurianual). La llave presupuestaria está compuesta por: 
-Fondo / fuente de financiación 
-Centro gestor / inciso 
-Posición presupuestaria / partida 
</t>
  </si>
  <si>
    <t>1.7</t>
  </si>
  <si>
    <t xml:space="preserve">Manejo de presupuesto según distintos niveles (preventivo, comprometido, devengado y pagado). Se lleva un tipo de presupuesto para cada nivel. El presupuesto pagado se refiere al cash flow. En el caso de una factura de luz por ejemplo, el devengamiento se produce en el mes que se presta el servicio. Al mes siguiente se paga. Esas etapas deben estar claramente identificadas. </t>
  </si>
  <si>
    <t>1.8</t>
  </si>
  <si>
    <t xml:space="preserve">Manejo de partidas presupuestarias por incisos. El inciso esta compuesto por los últimos 3 números de la cuenta contable. Posibilidad de evaluar el presupuesto por bloques (grupos de incisos). Los incisos representan una generalidad del gasto. Ejemplo, inciso 1 remuneraciones, inciso 2 bienes de consumo, inciso 3 servicios. A su vez, cada inciso se encuentra compuesto por partidas / cuenta contable, ejemplo en inciso 3 mantenimiento, seguros, pasajes, viáticos. Lo que se solicita es poder realizar una evaluación particular (partidas) y también general (incisos). </t>
  </si>
  <si>
    <t>1.9</t>
  </si>
  <si>
    <t>Posibilidad de planificar gastos e ingresos en distintas monedas (pesos argentinos, dólares y euros).</t>
  </si>
  <si>
    <t>1.10</t>
  </si>
  <si>
    <t xml:space="preserve">Reportes presupuestarios que contemplen tanto el presupuesto inicial, actual y proyectado asi como tambien toda la evolución del presupuesto (comprometido, devengado, disponible, etc). Preventivo: Aprobación de solicitud de compra. 
Comprometido: Aprobación orden de compra 
Devengado: Imputación del gasto en el período que se presta el servicio 
Pagado: Fecha en que se produce el efectivo pago. 
</t>
  </si>
  <si>
    <t>1.11</t>
  </si>
  <si>
    <t>Presupuesto de flujo de fondos.</t>
  </si>
  <si>
    <t xml:space="preserve">GESTION </t>
  </si>
  <si>
    <t>2.1</t>
  </si>
  <si>
    <t>Posibilidad de gestionar presupuestos de inversión por área y asignar a proyectos individuales.</t>
  </si>
  <si>
    <t xml:space="preserve">DE </t>
  </si>
  <si>
    <t>2.2</t>
  </si>
  <si>
    <t>Posiblidad de planificar gastos en proyectos individuales.</t>
  </si>
  <si>
    <t>PROYECTOS</t>
  </si>
  <si>
    <t>2.3</t>
  </si>
  <si>
    <t>Control presupuestario en proyectos individuales y por grupos.</t>
  </si>
  <si>
    <t>2.4</t>
  </si>
  <si>
    <t>Manejo de proyectos capitalizables.</t>
  </si>
  <si>
    <t>INVERSION</t>
  </si>
  <si>
    <t>2.5</t>
  </si>
  <si>
    <t>Integración con contabilidad de activos fijos.</t>
  </si>
  <si>
    <t>3.1</t>
  </si>
  <si>
    <t>Posibilidad de acceder a las versiones de presupuesto (inicial y distintas modificaciones) en un mismo ejercicio.</t>
  </si>
  <si>
    <t>3.2</t>
  </si>
  <si>
    <t>Comparación ejectuado vs. Planificado.</t>
  </si>
  <si>
    <t>3.3</t>
  </si>
  <si>
    <t>Comparación ejecutado + proyección vs. Planificado.</t>
  </si>
  <si>
    <t>3.4</t>
  </si>
  <si>
    <t>Posibilidad de bloquear gastos según presupuesto disponible. Se refieren a que haya un control para que no se pueda gastar más de lo presupuestado.</t>
  </si>
  <si>
    <t>3.5</t>
  </si>
  <si>
    <t>Posibilidad de bloquear gastos según cuotas de compromiso, devengado y pagado. Este punto tiene relación con planificación y presupuesto. El presupuesto debe ser identificado por fases: preventivo, comprometido, devengado, pagado. El sistema debe permitir bloquear partes o cuotas de dichas fases para que esos recursos no puedan ser utilizados mientras dure o esté efectivo ese bloqueo.</t>
  </si>
  <si>
    <t xml:space="preserve">CONTROL </t>
  </si>
  <si>
    <t>3.6</t>
  </si>
  <si>
    <t>Factibilidad de reasignar partidas en las revisiones presupuestarias</t>
  </si>
  <si>
    <t>3.7</t>
  </si>
  <si>
    <t xml:space="preserve">Permitir implementar los procesos de presupuestación anual, así como el seguimiento sobre el comportamiento real y sus desviaciones (esta plataforma debe soportar todo el ciclo presupuestario -desde la formulación hasta la aprobación- y su administración). </t>
  </si>
  <si>
    <t>3.8</t>
  </si>
  <si>
    <t>Ejecución mensual de recursos y gastos según requerimientos internos, balance presupuestario, control de ejecución por cuenta y responsable.</t>
  </si>
  <si>
    <t>3.9</t>
  </si>
  <si>
    <t>Modificación de créditos del presupuesto vigente según pautas internas.</t>
  </si>
  <si>
    <t>3.10</t>
  </si>
  <si>
    <t>Generación de informes periódicos, estadísticos y comparativos sobre los distintos aspectos presupuestarios.</t>
  </si>
  <si>
    <t>3.11</t>
  </si>
  <si>
    <t>Integración con Finanzas, Abastecimiento y Logística, Proyectos.</t>
  </si>
  <si>
    <t>La Solución deberá administrar un maestro de Bienes, Servicios y Obras a efectos de su utilización en los procesos administrados por la misma.</t>
  </si>
  <si>
    <t>La Solución deberá permitir la definición de patrones para facilitar el alta de los artículos en el maestro. Los patrones podrán incluir atributos de compra, tributarios, contables , rubro o subrubro u otros que se requieran en la implementación de EANA. Asimismo los patrones podrán incluir controles aplicables a las Órdenes de Compra y/o Recepciones.</t>
  </si>
  <si>
    <t xml:space="preserve">La Solución deberá permitir que el maestro se segmente en orden a su utilización en los
diferentes procesos, de acuerdo con las áreas Administradoras y Ejecutoras que
lo utilicen.
</t>
  </si>
  <si>
    <t xml:space="preserve">La Solución deberá permitir la administración del catálogo (altas, bajas, modificaciones,
inhabilitaciones) con los workflows que se establecerán en la implementación de EANA.
</t>
  </si>
  <si>
    <t xml:space="preserve">La Solución deberá permitir el alta de nuevos artículos al maestro, y modificar la
información de alguno existente.
</t>
  </si>
  <si>
    <t xml:space="preserve">La Solución deberá permitir inhabilitar o bloquear artículos del maestro. </t>
  </si>
  <si>
    <t xml:space="preserve">La Solución deberá brindar opciones de búsqueda de artículos en forma flexible y
amigable, acorde su utilización en los diferentes procesos administrados por la misma.
</t>
  </si>
  <si>
    <t xml:space="preserve">La Solución deberá permitir manejar diferentes unidades de medidas para los artículos
del maestro de acuerdo a la instancia en que se encuentren (Solicitud de Compra, Orden
de Compra, Almacenamiento, otros), realizando las conversiones en forma automática.
</t>
  </si>
  <si>
    <t xml:space="preserve">La Solución deberá permitir asociar imágenes a los artículos administrados en el
maestro.
</t>
  </si>
  <si>
    <t>La Solución deberá administrar el ciclo de las Solicitudes de Compra (SC) que incluye, creación, modificación, baja, cumplimiento, y aprobaciones para su tratamiento en los Expedientes de Contrataciones</t>
  </si>
  <si>
    <t xml:space="preserve">La Solución deberá prever la aprobación del Plan de Contrataciones formulado por cada
área Ejecutora, y según el objeto de la materia a adquirir, ponerlo a
consideración de las Áreas Concentradoras (Sistemas, Servicios Generales,
otras) y/o Administradora.
La aprobación deberá realizarse con los workflows que se establezcan en el momento de
la implementación de EANA y ser notificada por correo electrónico al área
Concentradora y/o Administradora según corresponda.
</t>
  </si>
  <si>
    <t>1.12</t>
  </si>
  <si>
    <t xml:space="preserve">La Solución deberá permitir a las áreas Concentradoras (Sistemas, Servicios
Generales, otras) contar con la posibilidad de visualizar, consolidar y ajustar las
necesidades ingresadas por las áreas  Ejecutoras que hacen a su objeto y poder
asociarlas a su propio Plan de Contrataciones, aprobarlo y disponibilizarlo a área  Administradora.
</t>
  </si>
  <si>
    <t>1.13</t>
  </si>
  <si>
    <t xml:space="preserve">La Solución deberá proporcionar a la Dependencia Administradora, una visión
consolidada del Plan de Contrataciones aprobado por cada Dependencia/ área Ejecutora y/o
Concentradora.
</t>
  </si>
  <si>
    <t>1.14</t>
  </si>
  <si>
    <t xml:space="preserve">La Solución deberá prever la aprobación del Plan de Contrataciones de la Institución por
las Autoridades de EANA, y habilitar su uso por parte de las Dependencias Ejecutoras.
La aprobación deberá realizarse con los workflows que se establezcan en el momento de
la implementación de EANA y deberá ser notificada por correo electrónico a la
Dependencia Administradora.
</t>
  </si>
  <si>
    <t>1.15</t>
  </si>
  <si>
    <t>La Solución deberá permitir a las instancias de revisión (Dependencia Administradora y Autoridad de EANA) rechazar parcialmente la Planificación formulada por las Dependencias Ejecutoras.</t>
  </si>
  <si>
    <t>1.16</t>
  </si>
  <si>
    <t xml:space="preserve">La Solución deberá prever la posibilidad de introducir ajustes a la planificación una vez
aprobada por las Autoridades de EANA, contemplando para ello un workflow con
intervención de diferentes instancias de aprobación. La aprobación deberá ser notificada
por correo electrónico a las Dependencias Concentradoras, y Administradora según
corresponda.
</t>
  </si>
  <si>
    <t>1.17</t>
  </si>
  <si>
    <t xml:space="preserve">El workflow para la aprobación de los ajustes deberá contemplar la posibilidad de
aceptación/rechazo, permitiendo incorporar en ambos casos una observación. Deberá
notificar lo ocurrido por mail, en caso de aprobación al nivel subsiguiente, en caso de
rechazo a los niveles que ya tomaron intervención de tal situación, retrotrayendo el ajuste
al nivel inicial.
</t>
  </si>
  <si>
    <t>1.18</t>
  </si>
  <si>
    <t xml:space="preserve">La Solución deberá facilitar a las Dependencias obtener la información resultante de la
planificación de las contrataciones, a través de las consultas o reportes que se detallan a
continuación:
- Planificación de Contrataciones para período vigente y períodos anteriores.
- Planificación .vs. ejecución de las contrataciones.
Las consultas y/o reportes deberán contar con la posibilidad de la aplicación de filtros,
por criterios como dependencia, períodos de tiempo, entre otros.
</t>
  </si>
  <si>
    <t>1.19</t>
  </si>
  <si>
    <t>Creación del requerimiento seleccionando tipo de contratación (excepción, OACI, o directa, etc)</t>
  </si>
  <si>
    <t>1.20</t>
  </si>
  <si>
    <t>Debe habilitarse un mantenimiento de las "gerencias" en la aplicación y permitirse la selección de la "gerencia solicitante" y "gerencia EANA Central" en el requerimiento.</t>
  </si>
  <si>
    <t>1.21</t>
  </si>
  <si>
    <t xml:space="preserve">La "gerencia solicitante" se tomará por default asociada al usuario que inicia el requerimiento. </t>
  </si>
  <si>
    <t>1.22</t>
  </si>
  <si>
    <t xml:space="preserve">Todos los requerimientos al ser cargados quedarán en un estado “Pendiente de aprobación”. SI se inician en las áreas regionales, deben contar con una primera aprobación del Gerente regional y posterior aprobación del gerente de área correspondiente de EANA Central. Cuando correspondan a una gerencia de EANA Central, se generarán como “Pendiente de aprobación” para dicha aprobación por el gerente del área.
</t>
  </si>
  <si>
    <t>1.23</t>
  </si>
  <si>
    <t>Se debe permitir seleccionar "prioridad" (lista de opciones configurable) y "Características del bien" (lista de opciones configurable), "Administrador de la orden de compra" (selección de usuario del sistema)</t>
  </si>
  <si>
    <t>1.24</t>
  </si>
  <si>
    <t xml:space="preserve">Debe permitirse la selección de la moneda del requerimiento, y la tasa de cambio en caso de ser una moneda extranjera. La tasa de cambio debe poder seleccionarse de las cotizaciones ingresadas directamente en el sistema. El monto total en moneda local se tomará según el tipo de cambio seleccionado. </t>
  </si>
  <si>
    <t>1.25</t>
  </si>
  <si>
    <t>Cada línea del requerimiento debe poder vincularse a la planificación de compras.</t>
  </si>
  <si>
    <t>1.26</t>
  </si>
  <si>
    <t xml:space="preserve">Debe poder permitirse seleccionar el tipo de compra en el requerimiento: Orden de compra/contrato común: se establecen tanto las cantidades como los precios unitarios y totales (precio x cantidad).
Orden de compra abierta: se establecen las cantidades máximas (precio x cantidad).
Orden de compra por cuenta corriente o contrato marco: se establece el monto máximo (precio x cantidad).
</t>
  </si>
  <si>
    <t>1.27</t>
  </si>
  <si>
    <t>Debe poder ingresarse como texto libre la "justificación" (separado para la prioridad y la necesidad) y el "objeto".</t>
  </si>
  <si>
    <t>1.28</t>
  </si>
  <si>
    <t>Deben poder ingresarse múltiples notas y archivos adjuntos al requerimiento en distintos formatos (word, pdf).</t>
  </si>
  <si>
    <t>1.29</t>
  </si>
  <si>
    <t>Debe permitirse el ingreso de "n" líneas por requerimiento .</t>
  </si>
  <si>
    <t>1.30</t>
  </si>
  <si>
    <t>Cada línea debe auto numerarse con un numero incremental.</t>
  </si>
  <si>
    <t>1.31</t>
  </si>
  <si>
    <t xml:space="preserve">En cada línea del requerimiento debe permitirse la selección de un "concepto" de compras (según un ABM de conceptos) , unidad de medida, cantidad, y precio unitario. </t>
  </si>
  <si>
    <t>1.32</t>
  </si>
  <si>
    <t xml:space="preserve">Debe poder consultarse un precio de referencia en el sistema para los bienes/servicios a solicitar. </t>
  </si>
  <si>
    <t>1.33</t>
  </si>
  <si>
    <t xml:space="preserve">En cada línea del requerimiento debe permitirse la selección de "n" centros de costos, donde el usuario hará la apertura de monto (distribuyendo el precio total precio por cantidad ) en cada centro de costos. El sistema no debe permitir avanzar hasta no distribuir totalmente los montos por cada centro de costos. El usuario debe poder hacer una búsqueda del centro de costos y debe relacionarse para limitar la búsqueda con una relación de los mismos a la gerencia solicitante. </t>
  </si>
  <si>
    <t>1.34</t>
  </si>
  <si>
    <t xml:space="preserve">En cada línea del requerimiento se debe poder hacer una apertura de la cantidad en múltiples "lugares de entrega", colocando para cada lugar de entrega una "fecha de entrega" y controlar que la misma no sea anterior a la fecha actual. El sistema no debe permitir avanzar hasta que no se coloquen las cantidades totales distribuidas para la cantidad total. </t>
  </si>
  <si>
    <t>1.35</t>
  </si>
  <si>
    <t>El requerimiento debe ser numerado para ser identificado unívocamente en el sistema con un numero incremental según la gerencia solicitante, con un prefijo configurado para cada gerencia. Se llevará una numeración por gerencia, correlativa de 00000001 a NNNNNNNN, sin tener en cuenta el año al que corresponde. Para determinar los requerimientos incluidos en un año determinadose deberá filtrar por rango fecha.Ejemplos:Gerencia de sistemas: de 00000001 a NNNNNNNNGerencia de legales: de 00000001 a NNNNNNNNGerencia de recursos humanos: de 00000001 a NNNNNNNNGerencia de infraestructura: de 00000001 a NNNNNNNN</t>
  </si>
  <si>
    <t>1.36</t>
  </si>
  <si>
    <t xml:space="preserve">Cuando se da de alta el requerimiento, el sistema debería validar por CECO que exista presupuesto para el rubro/CECO (el presupuesto se arma para la combinación rubro/CECO). Existen conceptos del presupuesto limitativos e indicativos (los limitativos tienen que estar asociados a una línea específica del presupuesto (rubro + inciso + partida)). Indicativo: va directamente al rubro. </t>
  </si>
  <si>
    <t>1.37</t>
  </si>
  <si>
    <t xml:space="preserve">El requerimiento una vez seleccionado para "enviar" debe tomar automáticamente un "modo" de contratación configurable en el sistema. </t>
  </si>
  <si>
    <t>1.38</t>
  </si>
  <si>
    <t xml:space="preserve">El "modo" de contratación en el caso de que el haya seleccionado "OACI" o "Por excepción” debe tomar el modo configurado para "OACI" o por "Excepción" respectivamente. Para el tipo "por excepción" debe permitirse seleccionar un tipo de excepción a configurarse como ABM en el sistema. </t>
  </si>
  <si>
    <t>1.39</t>
  </si>
  <si>
    <t>En el caso en el que no se haya seleccionado "OACI" o "por excepción" el sistema debe asignar automáticamente el "modo" según una escala de montos configurable en el sistema. Ejemplo: entre 0 y 20.000: modo 0; entre $20000 y $100000 : modo 1 y etc.</t>
  </si>
  <si>
    <t>1.40</t>
  </si>
  <si>
    <t xml:space="preserve">Los montos estarán expresados en función de un valor de un "modulo" en el sistema. Ejemplo: modo 0: entre 0 y 20 módulos. Siendo $1000 el valor del módulo. El modulo debe poder modificarse por un usuario con los permisos correspondientes. </t>
  </si>
  <si>
    <t>1.41</t>
  </si>
  <si>
    <t xml:space="preserve">Cada "modo" asignado determinara un flujo de trabajo particular configurado en el sistema. </t>
  </si>
  <si>
    <t>1.42</t>
  </si>
  <si>
    <t xml:space="preserve">Debe habilitarse al área de compras con los permisos correspondientes hacer una modificación del modo de contratación hacia un nivel superior. </t>
  </si>
  <si>
    <t>1.43</t>
  </si>
  <si>
    <t>Plantillas de solicitudes de compra sencillos y recurrentes como ser: librería, cafetería, art de limpieza. Posibilidad de copiar requerimientos en un nuevo formulario.</t>
  </si>
  <si>
    <t>1.44</t>
  </si>
  <si>
    <t xml:space="preserve">Al "enviarse" un requerimiento, en el sistema se creará una "carpeta" de compras relacionada al mismo y que sirve como contenedor del requerimiento y las órdenes de compra relacionadas.  La "carpeta de compras" que contiene el requerimiento y la o las órdenes de compra deberá tener una numeración automática según el modo asignado. </t>
  </si>
  <si>
    <t>1.45</t>
  </si>
  <si>
    <t xml:space="preserve">Como procedimiento se deben poder relacionar varios requerimientos de un mismo modo en una carpeta de compras para darle seguimiento.  El sistema debe controlar que en la carpeta no se esté superando los montos según el tipo de contratación.
Cuando se incorporan nuevos RC al expediente, debería poder:
● Cambiar la modalidad de contratación de la carpeta
● o cancelar y volver a empezar con otra carpeta.
</t>
  </si>
  <si>
    <t>1.46</t>
  </si>
  <si>
    <t xml:space="preserve">En el flujo de compras se asignará en cada instancia del mismo un usuario relacionado a cada gerencia asignada. Esto debe ser configurado previamente en el workflow. </t>
  </si>
  <si>
    <t>1.47</t>
  </si>
  <si>
    <t xml:space="preserve">En cada punto del flujo de trabajo el usuario asignado debe poder hacer una "aceptación"/"rechazo" o bien una "confirmación" de la acción. En todo caso debe poder ingresar una observación de la acción realizada para ser visible por el resto de los usuarios que intervienen. </t>
  </si>
  <si>
    <t>1.48</t>
  </si>
  <si>
    <t xml:space="preserve">En cada punto del flujo de trabajo debe poder permitirse hacer una asignación directa a otra gerencia/usuario. </t>
  </si>
  <si>
    <t>1.49</t>
  </si>
  <si>
    <t>Como parte del flujo de trabajo, en determinado punto del mismo, el requerimiento dará lugar a la creación automática de una orden de compra, La misma tomará automáticamente los datos del requerimiento de compras que la genera y automáticamente quedará relacionada a la misma carpeta de compras.</t>
  </si>
  <si>
    <t>1.50</t>
  </si>
  <si>
    <t xml:space="preserve">Validar el proveedor con el maestro correspondiente para la emisión de órdenes de compra. Verificar que en la base de datos de proveedores esté dado de alta y en condiciones de ser contratado (que no esté inhibido, ni sancionado, etc.).  </t>
  </si>
  <si>
    <t>1.51</t>
  </si>
  <si>
    <t>En la orden de compra se debería poder especificar el medio de transporte por el cual el proveedor enviara el producto solicitado y en caso de ser posible el número de traqueo con su descripción.</t>
  </si>
  <si>
    <t>1.52</t>
  </si>
  <si>
    <t xml:space="preserve">La orden de compra debe ser numerada para ser identificado unívocamente en el sistema con un numero incremental general, con excepción del "modo 0" que tendrá su propia numeración independiente. </t>
  </si>
  <si>
    <t>1.53</t>
  </si>
  <si>
    <t>La orden de compra debe contener como mínimo los mismos campos del requerimiento tanto en cabecera como en líneas. Además debe contener el texto de las condiciones generales de contratación, que se imprime en todas las OC.</t>
  </si>
  <si>
    <t>1.54</t>
  </si>
  <si>
    <t xml:space="preserve">Debe poder permitirse consultar por  código del producto /articulo  las  listas  de   precios del proveedor. </t>
  </si>
  <si>
    <t>1.55</t>
  </si>
  <si>
    <t xml:space="preserve">En la impresión de la OC se debe plasmar la FECHA de la última autorización según el WF que corresponda. </t>
  </si>
  <si>
    <t>1.56</t>
  </si>
  <si>
    <t>Siempre que la OC contenga un contrato o condiciones especiales el sistema debe indicar al usuario mediante una alerta la impresión de estas condiciones o contrato (Pop Up).</t>
  </si>
  <si>
    <t>1.57</t>
  </si>
  <si>
    <t xml:space="preserve">Hasta tanto no esté la última aprobación según el Workflow correspondiente, al imprimir una OC se debe visualizar en “Modo Borrador” (Se imprime en la OC el estado en que se
encuentra)
</t>
  </si>
  <si>
    <t>1.58</t>
  </si>
  <si>
    <t xml:space="preserve">La Solución deberá hacer visible la Orden de Compra en el Portal una vez aprobada la
misma, y notificar a los Proveedores mediante correo electrónico. 
</t>
  </si>
  <si>
    <t>1.59</t>
  </si>
  <si>
    <t xml:space="preserve">En cualquier instancia de la gestión del EC, La Solución deberá permitir concluir su
tramitación (fracaso, desestimación total o parcial, desierto, sin efecto, revocación)
generando el Acta correspondiente y adjuntándola automáticamente.
</t>
  </si>
  <si>
    <t>COMPRAS</t>
  </si>
  <si>
    <t>1.60</t>
  </si>
  <si>
    <t xml:space="preserve">La Solución deberá permitir tramitar la aprobación del Acta de conclusión del EC
mediante workflow, publicarla en el Portal una vez aprobada la misma, y notificar a los
Proveedores involucrados en dicho EC.
</t>
  </si>
  <si>
    <t>1.61</t>
  </si>
  <si>
    <t>La Solución deberá permitir el registro de las garantías de acuerdo al reglamento de EANA</t>
  </si>
  <si>
    <t>1.62</t>
  </si>
  <si>
    <t xml:space="preserve">En la orden de compra se seleccionará, por el usuario de la gerencia asignada, el proveedor, el vencimiento y la condición de pago. </t>
  </si>
  <si>
    <t>1.63</t>
  </si>
  <si>
    <t xml:space="preserve">La orden de compra se deberá poder aperturar para hacer más de una para un mismo requerimiento original. Esta apertura lo que permite hacer más de una para más de un proveedor. Se debe controlar que el monto total de las órdenes de compra aperturadas no supere el monto del requerimiento original. </t>
  </si>
  <si>
    <t>1.64</t>
  </si>
  <si>
    <t>Cotizaciones de proveedores: debería ser el proveedor quien las cargue en un portal.</t>
  </si>
  <si>
    <t>1.65</t>
  </si>
  <si>
    <t>Debe poder Identificar las compras de acuerdo a su origen: nacionales e importadas.</t>
  </si>
  <si>
    <t>1.66</t>
  </si>
  <si>
    <t xml:space="preserve">Estados de la OC:
Nace “No aprobada”. Cuando se obtiene el Ok de todas las gerencias correspondientes, pasa a “Aprobada”.
“Cerrada” cuando se consumió lo solicitado o no piensan recibir más de la misma o de una línea de la misma, sacándola de vigencia.
Cuando se recepción todo, por defecto se la saca de vigencia.
“Cancelada”, Se podría adjuntar la nota aclaratoria como archivo adjunto de la OC con el motivo de la cancelación.
</t>
  </si>
  <si>
    <t>1.67</t>
  </si>
  <si>
    <t>Se debe permitir configurar el workflow para que en determinados nodos sea obligatorio ingresar un usuario "comprador".</t>
  </si>
  <si>
    <t>1.68</t>
  </si>
  <si>
    <t xml:space="preserve">Se debe permitir configurar el workflow para que en determinados nodos sea obligatorio ingresar una tasa de cambio actualizada y emitir una advertencia si se supera el monto original. </t>
  </si>
  <si>
    <t>1.69</t>
  </si>
  <si>
    <t>Las órdenes de compra deben permitir ampliaciones (subórdenes dependientes) y prórrogas.</t>
  </si>
  <si>
    <t>1.70</t>
  </si>
  <si>
    <t xml:space="preserve">Debe poder permitirse hacer una "ampliación" o "disminución" de la orden de compra hasta en un x% configurable. Debe controlarse que el porcentaje de ampliación no supere el límite superior del modo asignado al requerimiento original de la orden de compra. Las ampliaciones o disminuciones no pueden ser sucesivas. Solo se pueden hacer una sola vez independientemente del porcentaje. </t>
  </si>
  <si>
    <t>1.71</t>
  </si>
  <si>
    <t>Debe permitirse hacer solicitudes de provisión.</t>
  </si>
  <si>
    <t>1.72</t>
  </si>
  <si>
    <t xml:space="preserve">Debe dejarse registro de cada asignación de cada punto del workflow. Debe permitirse un análisis de tiempo de permanencia entre cada paso de workflow para análisis de demoras. </t>
  </si>
  <si>
    <t>1.73</t>
  </si>
  <si>
    <t xml:space="preserve">Tiene que haber un histórico de todas las publicaciones y cualquier transacción en el sistema. Las publicaciones tienen que pasar a un repositorio histórico. </t>
  </si>
  <si>
    <t>1.74</t>
  </si>
  <si>
    <t xml:space="preserve">Los expedientes de compras deben poder ser referenciados entre sí. </t>
  </si>
  <si>
    <t>1.75</t>
  </si>
  <si>
    <t xml:space="preserve">Recepción: 
Se seleccionaran los depósitos de entrega en el momento de la recepción.
La recepción se realiza a modo de controlar las unidades / servicios entregados y saldos aun no recepcionados de las OC.
El responsable de realizar las recepciones será el administrador de las OC.
Debe existir un formulario de recepción sin formato predefinido. El sistema debe permitir realizar devoluciones.
Al hacer la recepción, verificará si se ha realizado la recepción completa de cada OC involucrada. En caso de haberse realizado, dará por terminada la instancia del workflow de la OC correspondiente.
El sistema permitirá en una misma Recepción de OC incluir ítems de distintas OC, siempre y cuando no pertenezcan a OC del tipo Cuenta Corriente o con Contrato Marco.
Para este tipo de OC se deberá generar recepciones separadas de los otros dos tipos de OC, por el tipo de control que debe realizar el sistema internamente.
Pueden existir recepción parcial o total. Puede haber devolución parcial o total.
</t>
  </si>
  <si>
    <t>1.76</t>
  </si>
  <si>
    <t xml:space="preserve">Debe permitirse hacer la recepción total o parcial de cada orden de compra. Cada recepción debe poder permitir hacerse para múltiples órdenes de compra de un mismo proveedor. </t>
  </si>
  <si>
    <t>1.77</t>
  </si>
  <si>
    <t xml:space="preserve">La recepción debe poder ser realizada por el "administrador de la orden de compra"; el mismo debe poder ver y editar solo las que tenga asignadas. </t>
  </si>
  <si>
    <t>1.78</t>
  </si>
  <si>
    <t xml:space="preserve">Se definirá un solo comprobante de recepción y con una única numeración propia independientemente del nro. del remito.
Se definirá un comprobante para devolución contra recepciones con numeración única.
</t>
  </si>
  <si>
    <t>1.79</t>
  </si>
  <si>
    <t>Verificar si existen diferencias entre lo comprometido y lo recepcionado al momento de la recepción de la mercadería o servicio, generando alertas tanto al comprador como al solicitante.</t>
  </si>
  <si>
    <t>1.80</t>
  </si>
  <si>
    <t>Validar la recepción de la mercadería con los datos de la factura y la Orden de Compra respectiva (Ej.: la factura no puede tener una fecha anterior a la fecha de la Orden de Compra). Requerir certificación conforme de la Gerencia Requirente con aprobación para permitir liquidar la factura.</t>
  </si>
  <si>
    <t>1.81</t>
  </si>
  <si>
    <t>Permitir administrar los reclamos al proveedor debido a la posible llegada de productos dañados, faltantes, sobrantes, fuera de especificación. etc. Se requiere que el sistema controle la devolución de la factura al proveedor.</t>
  </si>
  <si>
    <t>1.82</t>
  </si>
  <si>
    <t>Disponer de un workflow de aprobación de pedidos en base a perfiles definidos por atribuciones y funciones dentro de la organización.</t>
  </si>
  <si>
    <t>1.83</t>
  </si>
  <si>
    <t>Que el remito conforme sea una condición necesaria para el procesamiento de la Factura del proveedor y que éste genere un asiento contable de provisión. Asimismo, que realice el control de cantidades: que no supere el máximo de la Orden de Compra o Solicitud de Provisión y que no permite facturar más de lo certificado mediante la carga del remito.</t>
  </si>
  <si>
    <t>1.84</t>
  </si>
  <si>
    <t>Registrar la recepción del servicio de pedidos  aprobados permitiendo aceptaciones parciales.</t>
  </si>
  <si>
    <t>1.85</t>
  </si>
  <si>
    <t xml:space="preserve">Mantener saldos del servicio contra renglón de la Orden de Compra por centro de costo. Sería para hacer un seguimiento de grado de cumplimiento de la OC. Contra renglón o por centro de costo es para poder hacerlo por servicio o bienes (renglón) o por aeropuerto (centro de costo). </t>
  </si>
  <si>
    <t>1.86</t>
  </si>
  <si>
    <t xml:space="preserve">Delegación de firmas: debe poder realizarse una delegación de firmas; esto es la selección de un usuario que reemplace a otro por un tiempo determinado. El impacto de la delegación es la reasignación de los registros de requerimiento, órdenes de compra, instancias de aprobación y recepciones, a otro usuario durante ese tiempo. Al finalizar deben volver al usuario original. </t>
  </si>
  <si>
    <t>1.87</t>
  </si>
  <si>
    <t xml:space="preserve">La Solución deberá notificar mediante correo electrónico el vencimiento del contrato. El
aviso deberá emitirlo con antelación al vencimiento y una vez producido el mismo, al
Proveedor, al Equipo Comprador, y a la Dependencia Ejecutora.
</t>
  </si>
  <si>
    <t>1.88</t>
  </si>
  <si>
    <t>Trazabilidad completa de los servicios desde que se comienzan a prestar hasta que son dados de baja. Se manejan por contrato o, más comúnmente, por OC. Se refiere a que pueda verse la información completa del cumplimiento de contrato, o sea, desde la emisión de la OC en adelante: certificaciones, incumplimientos, remitos, pagos, etc. Se manejan por contrato o, más comúnmente, por OC. Se refiere a que pueda verse la información completa del cumplimiento de contrato, o sea, desde la emisión de la OC en adelante: certificaciones, incumplimientos, remitos, pagos, etc.</t>
  </si>
  <si>
    <t>1.89</t>
  </si>
  <si>
    <t>Soportar la verificación y conciliación de facturas. Deberá notificar las desviaciones de cantidad y precio puesto que el sistema tiene acceso a los datos de pedidos y de entrada de mercancías. Esto acelera el proceso de auditoría y compensación de facturas para el pago. Deberá solicitar una orden de compra o un hito de pago dentro de un contrato.</t>
  </si>
  <si>
    <t>1.90</t>
  </si>
  <si>
    <t>Debe poder configurarse la visualización y/o edición validando por gerencia del usuario logueado en el sistema con distintos niveles de acceso.</t>
  </si>
  <si>
    <t>1.91</t>
  </si>
  <si>
    <t>Debe en todo momento poder hacer una visualización del proceso íntegro de la compra: que desde el pago se pueda visualizar todos los pasos previos.</t>
  </si>
  <si>
    <t>1.92</t>
  </si>
  <si>
    <t>Denegar la modificación de datos en las órdenes de compra. En caso de modificaciones se debe generar un anexo con las mismas instancias de aprobación que la Orden de Compra.</t>
  </si>
  <si>
    <t>1.93</t>
  </si>
  <si>
    <t>Tanto para el requerimiento como en la orden de compra debe poder configurarse en el flujo de trabajo y según el estado de cada instancia, en que instancias se pueden editar o no los mismos.</t>
  </si>
  <si>
    <t>1.94</t>
  </si>
  <si>
    <t>Trazabilidad del proceso de adquisiciones desde que se genera la solicitud de compra hasta los pagos con el fin de realizar seguimientos.</t>
  </si>
  <si>
    <t>1.95</t>
  </si>
  <si>
    <t>Debe poder Permitir el bloqueo de un proveedor a nivel empresa y/o por línea de negocio en forma independiente.</t>
  </si>
  <si>
    <t>1.96</t>
  </si>
  <si>
    <t xml:space="preserve">Generar informes de compra y back order. Analizando desviación del presupuesto vs. el real. Por un lado, que pueda generar informes de OC emitidas y Requerimientos de Compra pendientes o en proceso sin OC. Por otro, poder analizar desvíos entre los montos estimados (en el Requerimiento de Compras) y el real contratado mediante la OC. </t>
  </si>
  <si>
    <t>1.97</t>
  </si>
  <si>
    <t>Generar Informes con detalles de compra a un proveedor en un período de tiempo determinado (cuánto se ha comprado, cuánto se debe, cuánto se encuentra en tránsito. etc.; descrito en Unidades y Montos) y consultas de saldos (cantidad de unidades y monto) por proveedor y por partida directo por pantalla y en línea.</t>
  </si>
  <si>
    <t>1.98</t>
  </si>
  <si>
    <t>Permitir la correcta gestión de la distribución asignación y seguimiento de los pedidos junto a los procesos de facturación asociado a cada ATS (aeropuertos) y centro de costo. Muchas compras involucran productos cuyo destino serán diferentes ATS (aeropuertos) con distintos centros de costos asociados. Se requiere que dicha información se encuentre detallada en el sistema para su correcta imputación y seguimiento.</t>
  </si>
  <si>
    <t>1.99</t>
  </si>
  <si>
    <t xml:space="preserve">Generar reportes de rotación del stock de unidades (stock crítico en base a mínimos y máximo, de rotación. Permitir conocer la eficiencia en las unidades que solicitan. Esta referido a los puntos de quiebre y stock crítico, para conocer los puntos de reposición de las unidades en los distintos depósitos. </t>
  </si>
  <si>
    <t>1.100</t>
  </si>
  <si>
    <t>Consulta  e  impresión  de  Órdenes  de  compra de un proveedor, cumplidas, incumplidas y en mora.</t>
  </si>
  <si>
    <t>1.101</t>
  </si>
  <si>
    <t>Consulta e impresión de Ranking de  Cotizaciones por matricula.</t>
  </si>
  <si>
    <t>1.102</t>
  </si>
  <si>
    <t xml:space="preserve">Consulta e impresión de Proveedores con Orden de Compra Pendientes de finalización en obras y servicios. Matrícula sería el código de producto/bien/servicio. </t>
  </si>
  <si>
    <t>1.103</t>
  </si>
  <si>
    <t>Consulta e impresión de Datos  personales del Proveedor.</t>
  </si>
  <si>
    <t>1.104</t>
  </si>
  <si>
    <t>Consulta e impresión de Proveedores  que  tienen  deudas en conceptos de facturas impagas .</t>
  </si>
  <si>
    <t>1.105</t>
  </si>
  <si>
    <t>Asociar documentos a los bienes y servicios.</t>
  </si>
  <si>
    <t>1.106</t>
  </si>
  <si>
    <t>Emisión de informes de especificaciones técnicas de los servicios conteniendo diversos datos.</t>
  </si>
  <si>
    <t>1.107</t>
  </si>
  <si>
    <t>Registro de información referente a la recepción de los servicios.</t>
  </si>
  <si>
    <t>1.108</t>
  </si>
  <si>
    <t xml:space="preserve">Calcular y registrar moras en la entrega de bienes o servicios. Cálculo de multa. El cálculo de multa se calcularía de la siguiente manera: los días se cuentan desde la notificación de la OC (debería ser la misma fecha de aprobación) hasta el plazo de entrega/ejecución que se haya establecido en la OC. A partir del día hábil siguiente desde el vencimiento de dicho plazo se contaría el primer día de mora. Los parámetros que podrían variar serían el porcentaje de multa a aplicar y si los días deben contarse como hábiles o corridos. Además, deberá poderse incorporar multas de forma manual, ya que puede haber distintos tipos de multas. </t>
  </si>
  <si>
    <t>1.109</t>
  </si>
  <si>
    <t>Consulta  y emisión de informes  de  previsiones de recepciones, cantidades, referencias y liberaciones.</t>
  </si>
  <si>
    <t>1.110</t>
  </si>
  <si>
    <t xml:space="preserve">Formularios de impresión:
- Requerimiento de compra
- Apertura de Centros de costo en la generación del RC
- Orden de compra
- Apertura de Centros de costo en la generación de la OC
Reportes:
-Requerimientos de compra por gerencia requirente.
-Requerimientos de compra por comprador.
-Órdenes de compras por proveedor.
-Órdenes de compras por montos.
-Órdenes de compras por modalidad de contratación.
-Estados de los RC (instancias).
-Reportes de contratos /OC próximos a vencer 
-Se solicita incorporar un benchmark para comparar cuanto impacta y medir el retraso de la gestión de compras
-Reporte de comparativa de precios de referencia mostrando el valor actualizado con el impacto de la inflación
-Ranking de proveedores en base a cumplimiento, satisfacción de cliente
-Reportes de ahorro real por el precio de referencia
-Cantidad de oferentes / proveedores por tipo y rubro. 
</t>
  </si>
  <si>
    <t>1.111</t>
  </si>
  <si>
    <t>Debe existir un opción para poder hacer una impresión o exportacion a pdf del contenido de todo el contenido de la carpeta de compras. Esto es: archivos adjuntos (el contenido de cada archivo), todas las interacciones registradas, documentacion respaldatoria (formulario de rquerimiento, orden de compra). Esto debe hacerse a nivel de carpeta o bien seleccionando puntualmente a nivel de requerimiento o por Orden de compra</t>
  </si>
  <si>
    <t>1.112</t>
  </si>
  <si>
    <t>Agregar encuestas para poder alimentar un  reporte  para que el administrador de la OC tenga que contestar como fue la experiencia con el proveedor</t>
  </si>
  <si>
    <t>1.113</t>
  </si>
  <si>
    <t>Alertas de vencimientos de servicios de las órdenes de compra a la Gerencia Requirente.</t>
  </si>
  <si>
    <t>1.114</t>
  </si>
  <si>
    <t>Debe contarse con un tablero de control que tenga visualización de todas las carpetas según el nivel de acceso e información relacionada</t>
  </si>
  <si>
    <t>1.115</t>
  </si>
  <si>
    <t>La Solución deberá facilitar a las Dependencias obtener la información resultante de las contrataciones, a través de las consultas o reportes que se detallan a continuación:- Solicitudes de Compra.- Expedientes de Contratación.- Workflows de las instancias de aprobación del EC.- Elementos de maestro incluidos en el EC.- Documentos adjuntos.- Consultas realizadas por los potenciales Oferentes.- Proveedores Invitados.- Oferentes del EC.- Ofertas.- Resultado de la evaluación de las ofertas.- Adjudicación.- Orden de compra (OC).- Tiempos de los EC por Tipo de Procedimiento.- OC por Tipo de Procedimiento.- OC por origen (primera contratación, ampliación, prórroga, inclusión, abiertas). - Participantes en las ofertas de los EC.- Proveedores por estado (preinscriptos, inscriptos).- Vencimiento de los Certificados de los Proveedores.- Proveedores adjudicados.</t>
  </si>
  <si>
    <t>1.116</t>
  </si>
  <si>
    <t xml:space="preserve">Las consultas y/o reportes deberán contar con la posibilidad de la aplicación de filtros, por
criterios como dependencia, períodos de tiempo, entre otros, y la salida pueda ser
exportada a una planilla de cálculo.
Asimismo, se deberá contemplar el ajuste y/o desarrollo de al menos 5 reportes
adicionales a los enumerados precedentemente según las necesidades que se
establezcan en la implementación de EANA.
Para el caso que las consultas / reportes deban ser desarrollados desde cero (0), se
podrá generar una pantalla donde introducir los filtros de búsqueda, y la salida pueda ser
exportada a una planilla de cálculo
</t>
  </si>
  <si>
    <t>6.1</t>
  </si>
  <si>
    <t>Permitir la administración de un maestro de proveedores, parametrizable, con la posibilidad de manejar distintos tipos de parámetros como fechas de vencimiento, tipo de proveedor, estado (activo / inactivo), Posea los siguientes campos: domicilio, cuit, mails, banco, CBU, Razon social, nombre de fantasía, código de proveedor,posicion impositiva, retenciones. NO PERMITA DUPLICACION DE CUITS.</t>
  </si>
  <si>
    <t>6.2</t>
  </si>
  <si>
    <t>Clasificar los proveedores por categorias o atributos.</t>
  </si>
  <si>
    <t>6.3</t>
  </si>
  <si>
    <t>Permitir la gestión y administración de proveedores extranjeros, permitiendo que en estos casos se repita el CUIT.</t>
  </si>
  <si>
    <t>6.4</t>
  </si>
  <si>
    <t xml:space="preserve">Permitir control de estado de documentos de proveedores tales como factura paga, impaga, conforme, no conforme, pendiente de recepcion de mercaderia. El estado de documentos se refiere a los siguientes puntos: 
Ver la trazabilidad de los mismos: registración, usuario, anulación, eliminación. 
Si el comprobante: 
* se encuentra pendiente de pago 
* se encuentra con pagos aplicados total o parcial 
* si no tiene aplicaciones 
* un workflow de los documentos vinculados orden de compra- remito-notas de crédito- orden de pago – certificados de retenciones 
*autorizaciones si manejara una tabla de autorización, qué documentos están pendientes de aprobación para continuar con el workflow 
</t>
  </si>
  <si>
    <t>6.5</t>
  </si>
  <si>
    <t>Que la carga de factura tome la informacion de la orden de compra: articulo solicitado, centro de costos, unidades, precio. No permita modificacion cantidad/precio ni adicionar lineas sin orden de compra. Que realice un informe de auditoria colocando cuanta cantidad queda pendiente.</t>
  </si>
  <si>
    <t>6.6</t>
  </si>
  <si>
    <t>Control de no duplicidad de documentos.</t>
  </si>
  <si>
    <t>6.7</t>
  </si>
  <si>
    <t xml:space="preserve">Permitir controlar el proceso de aprobación electrónico por usuarios autorizados de acuerdo al régimen de autorización de la empresa.Deseamos que contemple una tabla de autorizaciones con distintos niveles, o autorizaciones conjuntas para cada instancia del workflow, (Ej, que un usuario autorice la orden de compra, otro que autorice los comprobantes, otro la orden de pago etc. Y si alguno desea corroborar quien autorizó que en la trazabilidad se sepa que usuarios lo hicieron). En Eana el gte de adm y finanzas autoriza todas las órdenes de compra y la gcia requiriente. 
Los remitos (constancias de recepción) van autorizadas por los jefes de ANS o gerentes de areas de la central, ellos dan conformidad de la realización o entrega de los bienes. Las órdenes de pago tienen también instancias de autorización por parte de ctas a pagar y tesorería.
</t>
  </si>
  <si>
    <t>6.8</t>
  </si>
  <si>
    <t>Permitir la visualización de facturas en cualquier instancia del workflow ó mensajes de aprobación. Permitir visualizar OC, factura, pagos aplicados, retencion, el usuario que ingreso los comprobantes, y quien autorizo el pago. Tambien permita visualizar la fecha de envio de autorizacion y la fecha de la autorizaciond de las mismas. Que los firmantes puedan visualizar los pagos pendientes de autorizar.</t>
  </si>
  <si>
    <t>6.9</t>
  </si>
  <si>
    <t>Permitir  el ingreso de notas de créditos,  notas de debitos y poder imputarlo a una factura.</t>
  </si>
  <si>
    <t>CUENTAS A</t>
  </si>
  <si>
    <t>6.10</t>
  </si>
  <si>
    <t>Validar que el ingreso de Facturas de Proveedores debe necesariamente ser enlazada con sus correspondientes recepciones y/o orden de compra pero con recpecion.</t>
  </si>
  <si>
    <t>PAGAR</t>
  </si>
  <si>
    <t>6.11</t>
  </si>
  <si>
    <t>Controlar el proceso de aprobación de pagos y nóminas de pagos por los usuarios autorizados de acuerdo al régimen de autorizaciones de la empresa.</t>
  </si>
  <si>
    <t>6.12</t>
  </si>
  <si>
    <t>Permitir generar todos los reportes de análisis contables que expliquen los saldos pendientes y anticipos.</t>
  </si>
  <si>
    <t>6.13</t>
  </si>
  <si>
    <t>Controlar la colocación de una orden de compra versus el presupuesto y bloqueo automático con niveles de autorización.</t>
  </si>
  <si>
    <t>6.14</t>
  </si>
  <si>
    <t>Soporte de facturas en moneda extranjera, pago en moneda extranjera y local. Permita cargar el TC en froma diaria.</t>
  </si>
  <si>
    <t>6.15</t>
  </si>
  <si>
    <t xml:space="preserve">Solicitud de conforme como requisito para la carga de factura de proveedores/ remitos. El conforme del remito cumple la misma función para hacer el seguimiento de constancia de recepción, de conformidad de entrega o realización del servicio. </t>
  </si>
  <si>
    <t>6.16</t>
  </si>
  <si>
    <t>AGING de proveedores: reporte con la deuda de cada proveedor por fecha, es decir la deuda de 0 a 30 dias, de 30-60dias, de 60 a 90 dias y mas de 90 dias, de acuerdo a la fecha de factura.</t>
  </si>
  <si>
    <t>6.17</t>
  </si>
  <si>
    <t>Contemple varias lineas para el concepto de las facturas como asi tambien para el concepto de los pagos.</t>
  </si>
  <si>
    <t>6.18</t>
  </si>
  <si>
    <t>Reportes: 1- DEUDA ACTUAL DE CTAS CTES. 2- SE PUEDA FILTRAR POR PROVEEDOR, X ATRIBUTO, X PERIODO DE TPO. 3- POR CENTROSD DE COSTOS 4- POR CONCEPTOS 5- POR CATEGORIZACION DE PROVEEDOR 6- POR FECHA DE VTO Y QUE HAGA AVISO DE LOS PROXIMOS VTOS.</t>
  </si>
  <si>
    <t>6.19</t>
  </si>
  <si>
    <t>Interacción ida y vuelta con portal para carga de facturas de proveedores y administracion de pago a proveedores. El proveedor carga su factura en un portal , el cual  genera impacto en ERP.  Por otro lado se deberia poder desde el ERP publicar en el portal datos maestros de proveedores y de items de ordenes de pago ademas de los formularios de certificados de retencion (con firma digitalizada incorporada ).</t>
  </si>
  <si>
    <t>6.20</t>
  </si>
  <si>
    <t>Posibilidad de que algunos conceptos cargados en las facturas no se tengan en cuenta para el calculo de la retencion.</t>
  </si>
  <si>
    <t>7.1</t>
  </si>
  <si>
    <t>Permitir la recaudación centralizada y descentralizada  y con distintos perfiles de cajero.Los tipos de perfiles para la recaudación deben ser para EANA Central y para que los aeropuertos puedan generar su propia facturación (Anexo Mike) y los recibos por los cobros efectuados (Anexos Juliet)</t>
  </si>
  <si>
    <t>7.2</t>
  </si>
  <si>
    <t>Permitir la definición de alertas para las inconsistencias en la gestión de la recaudación.Las inconsistencias serían tener ingresos de dinero sin identificación, o sea esta el depósito pero no se identifica quién lo realizó. Inconsistencias en la recaudación: por ejemplo tengo ingresada plata en la cuenta recaudadora bancaria sin identificar y una devolución de viáticos por el mismo importe.</t>
  </si>
  <si>
    <t>7.3</t>
  </si>
  <si>
    <t>Que en el sistema se puedan cargar extractos bancarios y permita realizar conciliaciones.Los extractos bancarios se pueden bajar diariamente a planillas de excel o archivos.</t>
  </si>
  <si>
    <t>7.4</t>
  </si>
  <si>
    <t>Contar con la flexibilidad suficiente para incorporar fácilmente nuevos medios de recaudación. ABM de bancos y cuentas bancarias.</t>
  </si>
  <si>
    <t>7.5</t>
  </si>
  <si>
    <t>Permitir la incorporación de nuevos medios de pago (recaudación).</t>
  </si>
  <si>
    <t>7.6</t>
  </si>
  <si>
    <t xml:space="preserve">Parametrizar formas de cobro con clientes (poder definir que un cliente siempre paga con una determinada forma de pago). </t>
  </si>
  <si>
    <t>7.7</t>
  </si>
  <si>
    <t>Formulario de orden de pago con detalle de cuenta contable a la que imputó la /s facturas que se estan pagando/mail proveedor/ conceptos o items que se estan pagando/ centros de costos y datos bancarios (CBU y banco).</t>
  </si>
  <si>
    <t>7.8</t>
  </si>
  <si>
    <t>Formulario de solicitud de anticipo de gasto y Formulario de rendicion de fondo fijo.</t>
  </si>
  <si>
    <t>7.9</t>
  </si>
  <si>
    <t>El sistema debe calcular retenciones a ganancias al momento del pago de la factura a proveedores.Tambien debe imprimir certificados de retencion, permitiendo ademas exportar txt para presenatr a Sicore. ABM retenciones con configuracion de minimo no imponible, porcentajes, acumulado mensual, etc.</t>
  </si>
  <si>
    <t>TESORERIA</t>
  </si>
  <si>
    <t>7.10</t>
  </si>
  <si>
    <t>En los recibos debe aparecer el numero de las facturas aplicadas a determinado cobro, con los datos: Fecha de Liquidacion, N° de Liquidacion, Importe en pesos, Importe en USD  (según los conceptos facturados) Total de pesos recibidos</t>
  </si>
  <si>
    <t>7.11</t>
  </si>
  <si>
    <t>En el caso de que el pago sea mayor al facturado por el tipo de cambio resultante al dia anterior al pago, ese importe debera quedar en la cuenta del cliente para ser aplicado a la Liquidacion de Debito/Credito que automaticamente genere el sistema.</t>
  </si>
  <si>
    <t>7.12</t>
  </si>
  <si>
    <t xml:space="preserve">Contar con interfaces de pago con los bancos.Los bancos son dos: ICBC y BNA. En el BNA hay una sola cuenta corriente y en el ICBC hay cuatro cuentas en pesos (una recaudadora, una pagadora, la cuenta corriente principal), otra cuenta del proyecto de OACI y se está gestionando la apertura de una cuenta en dólares. </t>
  </si>
  <si>
    <t>7.13</t>
  </si>
  <si>
    <t>Posibilitar corridas de pago automáticas y masivas que permitan controlar los pagos antes de emitir en forma definitiva. Posibilitar amplias formas de selección de documentos para pagos. Corrección de errores en instancias de simulación. se necesita cargar los pagos y antes de realizar el proceso definitivo de la emisión de los recibos, que el sistema nos permita realizar simulaciones para poder corregir cargas mal efectuadas y no tener que anular operaciones ya confirmadas.</t>
  </si>
  <si>
    <t>7.14</t>
  </si>
  <si>
    <t>Posibilitar la impresión de cheques en forma manual o automática. Impresión de cheques para los formatos de ambos bancos (BNA y ICBC).</t>
  </si>
  <si>
    <t>7.15</t>
  </si>
  <si>
    <t>ABM de chequeras, control numeraciones e impresiones permitiendo activarlas y desactivarlas. Generar reporte de cheques emitidos.</t>
  </si>
  <si>
    <t>7.16</t>
  </si>
  <si>
    <t>Permitir el pago a proveedores extranjeros.</t>
  </si>
  <si>
    <t>7.17</t>
  </si>
  <si>
    <t>Cálculo automático de diferencia de cambio en pagos en moneda extranjera.</t>
  </si>
  <si>
    <t>7.18</t>
  </si>
  <si>
    <t>Manejo de cheques diferidos.</t>
  </si>
  <si>
    <t>7.19</t>
  </si>
  <si>
    <t>Permitir anulacion de OP, manejar la enumeracion en forma manual y automatica. Lo mismo con la retenciones poder colocar el monto en forma manual.</t>
  </si>
  <si>
    <t>7.20</t>
  </si>
  <si>
    <t>En las Ordenes de Pago debera aparecer los niveles de autorizacion del pago y/o el espacio en el caso de que se requiera la firma manual, comprobantes que se abonan, montos, conceptos y centro de costos/ generar retencion en docuemnto aparte,</t>
  </si>
  <si>
    <t>7.21</t>
  </si>
  <si>
    <t>En el encabezado de la Orden de Pago debera aparecer como dato del proveeedor: Razon social, CUIT, domicilio, datos bancarios, condicion frente al IVA,  condicion de venta y mail.</t>
  </si>
  <si>
    <t>7.22</t>
  </si>
  <si>
    <t>Realizar cierres de caja para controlar los ingresos y egresos en forma diaria o la periodicidad que se requiera. Se deben realizar cierres diarios de caja del fondo fijo. En el modelo de reporte para tesorería se deben detallar los anticipos pagados, a quien se le pagó y el monto de los mismos como así también los gastos realizados. Los cierres de fondo fijo también deben ser efectuados en cada uno de los aeropuertos del interior del país, por centro de costos asignado.</t>
  </si>
  <si>
    <t>7.23</t>
  </si>
  <si>
    <t>Permitir pagos anticipados y parciales.</t>
  </si>
  <si>
    <t>7.24</t>
  </si>
  <si>
    <t xml:space="preserve">Que el sistema permita emitir resúmenes por formas de pago/ cobro, por tipo contado-crédito, documentos. </t>
  </si>
  <si>
    <t>7.25</t>
  </si>
  <si>
    <t>Generar arqueos de los distintos valores y documentos asociados a la caja.</t>
  </si>
  <si>
    <t>7.26</t>
  </si>
  <si>
    <t>Soportar las operaciones de fondo fijo.</t>
  </si>
  <si>
    <t>7.27</t>
  </si>
  <si>
    <t>Permitir la Integración con operaciones de fondos por rendir y rendiciones de gastos.</t>
  </si>
  <si>
    <t>7.28</t>
  </si>
  <si>
    <t>Generar reportes consolidados de cierre de cajas conciliando contabilidad y tesorería.Formato aún no definido.</t>
  </si>
  <si>
    <t>7.29</t>
  </si>
  <si>
    <t>Generar el asiento contable correspondiente al cierre de cada caja. Aún no está definido el formato, no se han realizado cierres de cajas.</t>
  </si>
  <si>
    <t>7.30</t>
  </si>
  <si>
    <t>Incorporar funcionalidad para administración de multiples Cajas Chicas (minimo 45, una para cada aeropuerto),  generando los asientos contables correspondientes.</t>
  </si>
  <si>
    <t>7.31</t>
  </si>
  <si>
    <t xml:space="preserve">Permitir administrar diferentes tipos de estado de los documentos (Ej.: vigente, vencido, en mora, judicial, etc.) Se refiere a que se pueda dejar en algún campo el estado del documento. Es necesario ver el estado del documento y en lo posible poder filtrar por esos estados para ver los saldos totales por cada tipo.   </t>
  </si>
  <si>
    <t>7.32</t>
  </si>
  <si>
    <t>Permitir la ejecución de diferentes tipos de transacciones predefinidas que se apliquen a los distintos documentos en el sistema. Ejemplos:  Intereses por mora, intereses punitorios, Envío a Cobranza Judicial, etc. Cada transacción tiene definidos los asientos contables.</t>
  </si>
  <si>
    <t>7.33</t>
  </si>
  <si>
    <t>Permitir administrar los vencimientos de los distintos documentos, sugerencias de depósitos, contabilizaciones automáticas. etc.</t>
  </si>
  <si>
    <t>7.34</t>
  </si>
  <si>
    <t>Permitir el manejo de medios de pago/cobro varios:
- Efectivo
- Cheque al día y a fecha
- Transferencia Bancaria
- Tarjeta de Crédito
- Tarjeta de Debito
- Otras vías de recepción inherentes al giro del negocio.</t>
  </si>
  <si>
    <t>7.35</t>
  </si>
  <si>
    <t xml:space="preserve">Cálculo automático de diferencia de cambio en pagos en moneda local. Debe realizar el cálculo de la diferencia de cambio y la registración de dicho monto en la cuenta contable correspondiente. </t>
  </si>
  <si>
    <t>7.36</t>
  </si>
  <si>
    <t>Permitir medios de pagos combinados para una misma factura (por ejemplo cheques más efectivo para una sola factura).</t>
  </si>
  <si>
    <t>7.37</t>
  </si>
  <si>
    <t>Permitir efectuar cobros parciales de una factura, manteniendo la relación entre lo facturado y recaudado.</t>
  </si>
  <si>
    <t>7.38</t>
  </si>
  <si>
    <t>Admitir cobros parciales, cobros totales, reemplazo de documentos por otros (cambio de cheques por ejemplo). Posibilidad de cambio automatico de un cheque correspondiente a una Orden de Pago que no fue presentado, vinculacion automatica con el proximo dispobible en la chequera y anulacion del no presentado. En caso de un error en la generacion del monto del cheque  (grabado en el sistema ) que no coincide con el monto del cheque fisico que se debitó en la cuenta bancaria, posibilidad de correccion en el sistema actual con la emision de un cheque "virtual" que mantenga el mismo numero. Otro ejemplo seria de un pago que era en efectivo y por error se hizo pago con cheque, utilizando un numero x de la chequera, al querer utilizar ese cheque el sistema deberia poder generar un cheque virtual para utilizarlo , por el otro estaria como anulado.</t>
  </si>
  <si>
    <t>7.39</t>
  </si>
  <si>
    <t>Permitir obtener trazabilidad del historial de una factura indicando los documentos de pago asociados independientemente de cuál sea su estado.</t>
  </si>
  <si>
    <t>7.40</t>
  </si>
  <si>
    <t xml:space="preserve">Generar reportes de manera automática los cuales se utilizarán como información a ser enviada a los entes recaudadores (bancos, sucursales, entidades recaudadoras externas. etc.). Se necesitan reportes de totales de recaudación por día, por empresa, reportes mensuales, detalle de recibos emitidos por fecha. </t>
  </si>
  <si>
    <t>7.41</t>
  </si>
  <si>
    <t>Permitir la clasificación de la cartera de deuda según tipos definidos (ejemplo: tramos de deudas por plazo vencido, judiciales).</t>
  </si>
  <si>
    <t>7.42</t>
  </si>
  <si>
    <t>Permitir la generación de gráficos y estadísticas con la información de cobranza.</t>
  </si>
  <si>
    <t>7.43</t>
  </si>
  <si>
    <t xml:space="preserve">Permitir la restricción de modificación de datos referentes a los documentos de cobro en particular los montos asociados. </t>
  </si>
  <si>
    <t>7.44</t>
  </si>
  <si>
    <t xml:space="preserve">Generar automáticamente carta con detalle de cobro de intereses y cargos administrativos. Se hace el control de las transacciones contables con los comprobantes físicos.Desde tesorería se carga en forma diaria el fondo fijo y se hace el control con los comprobantes físicos correspondientes. Los intereses se calculan según lo indica el art 65 del decreto 1674/76.
 http://servicios.infoleg.gob.ar/infolegInternet/anexos/55000-59999/56980/norma.htm
</t>
  </si>
  <si>
    <t>7.45</t>
  </si>
  <si>
    <t>Flujo de fondos. Libre armado del reporte. Permite asociar una tabla de conceptos.</t>
  </si>
  <si>
    <t>7.46</t>
  </si>
  <si>
    <t xml:space="preserve">Registrar los traspasos de fondos entre cuentas corrientes bancarias  utilizando todos los medios de pago ,contabilizando a cuentas especiales contables según definición oportuna. </t>
  </si>
  <si>
    <t>7.47</t>
  </si>
  <si>
    <t>Generar reportes de proyecciones de pagos por monedas, tipos de documentos, tipos de proveedor, etc.</t>
  </si>
  <si>
    <t>7.48</t>
  </si>
  <si>
    <t xml:space="preserve">Múltiples Informes y estadísticas. Reportes de todo lo que paga tesorería, fondos fijos,  en qué estados se encuentran: si ya están rendidos, pagados, etc. Detalle de las conciliaciones bancarias, reporte de extractos bancarios. reportes de anticipos de fondos. </t>
  </si>
  <si>
    <t>7.49</t>
  </si>
  <si>
    <t xml:space="preserve">Permitir la importación y exportación automática de archivos (por ejemplo compatibles con formatos Microsoft Office) para cargar los presupuestos originales y las distintas proyecciones y reproyecciones que se requiera. </t>
  </si>
  <si>
    <t>7.50</t>
  </si>
  <si>
    <t>Incorporar en forma electrónica un mecanismo de autorización  pago a proveedores dejando registro del usuario solicitante y autorizante.</t>
  </si>
  <si>
    <t>7.51</t>
  </si>
  <si>
    <t xml:space="preserve">Permitir diferentes medios de pago configurables por el area usuaria: *Transferencias bancarias 
*Cheques, (quisiéramos que controle numeración de los mismos) 
*Efectivo 
*Tarjeta Corporativa 
</t>
  </si>
  <si>
    <t>7.52</t>
  </si>
  <si>
    <t xml:space="preserve">Permitir la generación automática de nóminas de pago (pago masivo) mediante la aplicación de distintos criterios de selección, el mantenimiento de dichas nóminas (agregar o eliminar registros) y la generación de asientos contables, archivos para bancos. Estamos interesados en exportar lotes de pagos, de órdenes de pago emitidas en cierto periodo de tiempo, para facilitar la importación que se prepara en forma manual para el portal de nuestro banco ICBC, Multipay. El txt cuenta con ciertos campos que saldrían de este lote: proveedor, cuit, importe, cbu  
Es solo un banco: ICBC. Trabajamos con un solo banco ICBC, Multipay y Connection banking
Para multipay se arman lotes de pagos en donde se informan los siguientes campos: proveedor, cuit, cbu, importe , mail.
Connection Banking es para generar una transferencia individual. Se solicita proveedor, cuit, cbu, banco, importe, mail.
El banco genera un listado de las aprobaciones o dispara un mail a los proveedores de la confirmación de transferencia.
Las órdenes de pago una vez que son emitidas en el ERP se las considera que el dinero salió del banco efectivizadas.
Pero si puede tener la posibilidad de dos estados efectivizadas y no efectivizadas nos serviría para los reportes.
A veces se efectiviza 48,72 hs el pago según el banco receptor, lo mismo con la emisión de los cheques, la orden puede ser confeccionada en una fecha pero el cheque se debita días posteriores.
</t>
  </si>
  <si>
    <t>7.53</t>
  </si>
  <si>
    <t>Permitir la construcción y control de un presupuesto, pronósticos, proyecciones de pagos, ventas, costos, gastos e inversiones. Considerar el control a nivel de Estado de Resultados. Balance General. Flujo de Caja y por cada cuenta contable. Cash flow.</t>
  </si>
  <si>
    <t>7.54</t>
  </si>
  <si>
    <t>Formulario de solicitud de viaticos con el calculo automatico según la escala que determina cuanto corresponde por zona a donde se viaja y por duracion del viaje.El cálculo de los montos de viáticos se realiza según Decreto N°   767/16    para el interior del país. Se liquida por zona geográfica y por día en el lugar asignado. Para exterior se calcula según Decreto N°    997/16    y se calcula por día de permanencia, más gastos de alojamiento en el país que corresponda.</t>
  </si>
  <si>
    <t>7.55</t>
  </si>
  <si>
    <t>Formulario de rendicion de gastos y Formulario de rendicion por gastos con Tarjeta corporativa.</t>
  </si>
  <si>
    <t>7.56</t>
  </si>
  <si>
    <t>Formulario de rendicion de viaticos. Asociar solicitud con rendicion de viaticos pagados. En caso de diferencias poder ingresar tanto el debito como el credito.Cuando se carga una solicitud de viáticos al sistema éste le debe asignar un número, ésta se paga y queda cargada la misma como solicitud N°.... con los datos del empleado, el lugar de destino, la cantidad de días y el monto. Cuando se rinde la misma se asocia la solicitud a la rendición y trae los datos de la misma, se cargan los datos informados en la rendición (monto del viático utilizado, gastos de traslados) y si el pagado de la solicitud es mayor al rendido, el empleado debe devolver a la empresa esa diferencia, en esa instancia que nos permita realizar la devolución correspondiente emitiendo el recibo, y que el viático así pase a estar cerrado. Si el monto solicitado es menor al rendido, le debemos pagar esa diferencia al empleado, con lo cual en esta instancia nos permita realizar el pago correspondiente y así el viático quede cerrado.  Los pagos pueden ser en efectivo (solo en moneda extranjera para viajes internacionales), por transferencia bancaria o bien en la tarjeta visa recargable a nombre de cada empleado. Aclaro pagos de solicitudes como reintegros de viáticos.</t>
  </si>
  <si>
    <t>7.57</t>
  </si>
  <si>
    <t>Gestión de viáticos; registración de comprobantes y emisión de reportes para aprobación. Resumen de totales por sector con centro de costo y cupo correspondiente (si hubiera). Autorización  digital  de  cada planilla  por la jefatura correspondiente a  cada agente. Pagos de planillas por parte de las jefaturas y sectores rendición de cuentas y tesorería.</t>
  </si>
  <si>
    <t>7.58</t>
  </si>
  <si>
    <t xml:space="preserve">El sistema debe permitir </t>
  </si>
  <si>
    <t>7.59</t>
  </si>
  <si>
    <t xml:space="preserve">El sistema deberá permitir la configuración de mails de notificación a usuarios  en las diferentes instancias del Proceso de Pasajes y Viáticos.
</t>
  </si>
  <si>
    <t>7.60</t>
  </si>
  <si>
    <t>Deberá permitir a los usuarios completar como minimo los parámetros siguientes:
- Conceptos para el otorgamiento de viáticos.
- Destinos de viaje.
- Costos por destino.
- Costos por km.
- Categoría de alojamiento
- Tipo de pasaje
- Plazo para la notificación de rendición. -Fecha salida - Fecha retorno
- otros.</t>
  </si>
  <si>
    <t>7.61</t>
  </si>
  <si>
    <t>Se deberá adjuntar documentos (planillas de cálculo,archivos pdf, imágenes,otros)como antecedentes,y/o documentación respaldatoria utilizados en el Proceso de Pasajes y Viáticos.</t>
  </si>
  <si>
    <t>7.62</t>
  </si>
  <si>
    <t>Deberá permitir la configuración de workflows de aprobación,tanto para las solicitudes de pasajes y viáticos, como así también para las rendiciones  correspondientes.</t>
  </si>
  <si>
    <t>7.63</t>
  </si>
  <si>
    <t>Deberá permitir diferenciar los flujos de trabajo para la gestión de pasajes y viáticos correspondientes a viajes al interior del pais de los que sean en el exterior.</t>
  </si>
  <si>
    <t>7.64</t>
  </si>
  <si>
    <t>Deberá permitir definir las partidas presupuestarias y las cuentas contables para las diferentes transacciones que operan sobre el Proceso de Pasajes y Viáticos.</t>
  </si>
  <si>
    <t>7.65</t>
  </si>
  <si>
    <t>Deberá permitir visualizar las solicitudes pendientes de responder.</t>
  </si>
  <si>
    <t>7.66</t>
  </si>
  <si>
    <t>El workflow para la aprobación de la solicitud deberá contemplar la posibilidad de aceptación/rechazo, permitiendo incorporar una observación.</t>
  </si>
  <si>
    <t>7.67</t>
  </si>
  <si>
    <t>Deberá permitir cancelar una  solicitud informando  la situación por correo electrónico a los involucrados y reversando las registraciones presupuestarias y contables si correspondiera.</t>
  </si>
  <si>
    <t>7.68</t>
  </si>
  <si>
    <t>Deberá emitir un correo electrónico al empleado que ejecutó el viaje,como recordatorio para que realice la rendición de gastos,efectuándolo con antelación al plazo máximo establecido.</t>
  </si>
  <si>
    <t>7.69</t>
  </si>
  <si>
    <t>Deberá permitir la posibilidad de bloqueo/desbloqueo a determinados empleados , los cuales una vez bloqueados no podrán realizar solicitudes de viaje.</t>
  </si>
  <si>
    <t>7.70</t>
  </si>
  <si>
    <t xml:space="preserve">Deberá contener los siguientes reportes: Estados de los viáticos: viáticos pagados, cerrados, viáticos pendientes de reintegro y devolución.
Viáticos por empleado, por fecha de pago y vencimiento.
Viáticos por viaje al interior y al exterior.
Fechas de rendición para cada viatico.
Viáticos por ciudad.
Importes de los aéreos.
Detalle de viáticos y eventuales.
Detalle de viáticos por regional.
</t>
  </si>
  <si>
    <t>9.1</t>
  </si>
  <si>
    <t>Tener en cuenta que somos una empresa no alcanzada por IVA. No se discrimna Iva, no se manejan ni debito ni credito fiscal.</t>
  </si>
  <si>
    <t>IMPUESTOS</t>
  </si>
  <si>
    <t>9.2</t>
  </si>
  <si>
    <t>Calculo de retenciones de ganancia cuya base de calculo es el importe total de las facturas de proveedores ya que recibimos Factura B o C. Se debe tener  en cuenta que algunos conceptos no se toman en cuenta para la base del calculo.</t>
  </si>
  <si>
    <t>9.3</t>
  </si>
  <si>
    <t>Emision de certificados de retenciones automaticamente con la generacion de la Orden de pago.</t>
  </si>
  <si>
    <t>9.4</t>
  </si>
  <si>
    <t>El sistema debe emitir un archivo con las retenciones de ganancia compatible para ser importado en el sistema SIAP.</t>
  </si>
  <si>
    <t>10.1</t>
  </si>
  <si>
    <t>Permitir libros de gestión contable de cumplimiento de normativas nacionales e internacionales en el mismo sistema.</t>
  </si>
  <si>
    <t>10.2</t>
  </si>
  <si>
    <t>ABM de cuentas contables con opcion de indicar contabilizacion automaticas para deudores, acreedores, activos fijos etc para que no puedan realizarse contabilizaciones manuales que descuadren el analitico.</t>
  </si>
  <si>
    <t>10.3</t>
  </si>
  <si>
    <t>En los asientos se debe poder imputar a  centro de costos en cada posicion para las cuentas de resultado y activo fijo.</t>
  </si>
  <si>
    <t>10.4</t>
  </si>
  <si>
    <t>Configuración de tipos y modelos de asientos. Definición de asientos modelos, asientos periódicos y asientos automáticos para reducir las tareas repetitivas.</t>
  </si>
  <si>
    <t>10.5</t>
  </si>
  <si>
    <t>Numeración de asientos en forma cronológica y correlativa.</t>
  </si>
  <si>
    <t>10.6</t>
  </si>
  <si>
    <t>Los asientos permitirán la inclusión de fechas, textos explicativos, códigos, cuentas, datos monetarios y tipos de cambio. Posibilidad de contar con fechas distintas; fecha de documento, fecha y período contable. Fecha tipo de cambio.</t>
  </si>
  <si>
    <t>10.7</t>
  </si>
  <si>
    <t>Se debe contar con una tabla con historial de tipos de cambio que relacionen los diferentes tipos de cambios con sus respectivas fechas.</t>
  </si>
  <si>
    <t>10.8</t>
  </si>
  <si>
    <t>Confección de asientos en forma manual o automática.</t>
  </si>
  <si>
    <t>CONTABILIDAD</t>
  </si>
  <si>
    <t>10.9</t>
  </si>
  <si>
    <t xml:space="preserve">Importación de asientos a partir de  archivos externos generados en una plantilla de excel. Exportación de asientos a planillas de formato externo que puedan consumir otros sistemas, almacenes de información y formatos compatibles con Windows para reportes de control. Posibilidad de generar asientos de carga rapida. </t>
  </si>
  <si>
    <t>10.10</t>
  </si>
  <si>
    <t>Modificación, reversión  de asientos en forma manual, automática, individual o masiva. No permitir la eliminación de asientos contabilizados.</t>
  </si>
  <si>
    <t>10.11</t>
  </si>
  <si>
    <t>Controles de integridad en linea en la confección de asientos y proceso de contabilización.</t>
  </si>
  <si>
    <t>10.12</t>
  </si>
  <si>
    <t>Consultas de asientos que agilice su búsqueda y las tareas de auditorías.</t>
  </si>
  <si>
    <t>10.13</t>
  </si>
  <si>
    <t>Asiento automático de apertura de un nuevo ejercicio. Control de autorización para períodos contables cerrados, permiso de acceso por grupos de usuarios.</t>
  </si>
  <si>
    <t>10.14</t>
  </si>
  <si>
    <t>Mantener datos de moneda base y equivalente en moneda extranjera y tipo de cambio utilizado.</t>
  </si>
  <si>
    <t>10.15</t>
  </si>
  <si>
    <t>Generar los asientos contables de los auxiliares contables en forma automática.</t>
  </si>
  <si>
    <t>10.16</t>
  </si>
  <si>
    <t xml:space="preserve">Mantener relación desde la Contabilidad hacia los módulos operacionales y viceversa. </t>
  </si>
  <si>
    <t>10.17</t>
  </si>
  <si>
    <t>Permitir la trazabilidad de cuentas y documentos de todos los módulos del ERP que facilite las consultas y análisis y que permita acceder a mayores niveles de detalle para un análisis eficiente de las cuentas.</t>
  </si>
  <si>
    <t>10.18</t>
  </si>
  <si>
    <t>Asegurar la cuadratura con el módulo-contabilidad en todo momento. Proveer informes que muestren los documentos no conciliados.</t>
  </si>
  <si>
    <t>10.19</t>
  </si>
  <si>
    <t>Permitir desde los otros módulos  el reverso de movimientos generando junto con la transacción un asiento contable que refleje dicha situación. Impedir la eliminación de transacciones generando las funcionalidades de reversión de movimientos con respaldo contable sin modificar los registros históricos.</t>
  </si>
  <si>
    <t>10.20</t>
  </si>
  <si>
    <t>Permitir la distribución de ingresos, gastos y costos mediante parámetros y fórmulas administradas por el usuario (Ej.: cuentas de origen, cuentas destino, sucursales, canales, etc.) se requiere además poder realizar ajustes manuales.</t>
  </si>
  <si>
    <t>10.21</t>
  </si>
  <si>
    <t xml:space="preserve">Permitir la cuadratura automática de cuentas emitiendo alarmas parametrizables en caso de diferencias detectadas. Algunos ejemplos de eventos serian:
             * Debe no coincidente con el haber
            * Utilización de un código de cuenta contable inexistente.
            * Asientos manuales con cuentas definidas como automáticas ej. deudores por ventas
            * Validación por la cual las cuentas de resultado deben tener un centro de costo asociado
            Efectivamente todos los asientos deben balancear y los saldos de las cuentas contables deben coincidir con el saldo de cada módulo según corresponda.
</t>
  </si>
  <si>
    <t>10.22</t>
  </si>
  <si>
    <t>Permitir la contabilización en pesos y moneda origen de la transacción.</t>
  </si>
  <si>
    <t>10.23</t>
  </si>
  <si>
    <t>Permitir la parametrización de diferentes monedas en el sistema y permitir transaccionar con estas.</t>
  </si>
  <si>
    <t>10.24</t>
  </si>
  <si>
    <t>Permitir la numeración de comprobantes por tipo de comprobantes. Secuencia de numeración de asientos sin saltos numéricos; en la contabilidad la secuencia de numeración que permita trazabilidad , integridad y completitud de las contabilizaciones.</t>
  </si>
  <si>
    <t>10.25</t>
  </si>
  <si>
    <t>Validar automáticamente el dígito verificador del CUIT.</t>
  </si>
  <si>
    <t>10.26</t>
  </si>
  <si>
    <t xml:space="preserve">Permitir variadas clases de consolidación de información basadas en unidades organizativas configurables: corporativa y  por centro de costo. Se requiere que la información se pueda obtener por ejemplo:
             * por centro de costo
             *  por cuenta contable
             * grupos de centros de costos
             * grupos de cuentas contables 
Se requiere mínimamente reportes mayores por centro de costos y compras por centro de costos. Los centros de costos nos permiten identificar las líneas de gastos por región, aeropuerto y diferentes áreas corporativas.
</t>
  </si>
  <si>
    <t>10.27</t>
  </si>
  <si>
    <t>Permitir la importación de datos para la generación de asientos con un formato predeterminado.</t>
  </si>
  <si>
    <t>10.28</t>
  </si>
  <si>
    <t>Garantizar la trazabilidad de los registros contables, auxiliares y de gestión.</t>
  </si>
  <si>
    <t>10.29</t>
  </si>
  <si>
    <t>Restringir la emisión de comprobantes legales para periodos contables cerrados. Permitir administrar cierre periodo contable y fiscal.</t>
  </si>
  <si>
    <t>10.30</t>
  </si>
  <si>
    <t>Proveer las funcionalidades de reportes y consultas necesarios para dar cumplimiento a los requerimientos legales.</t>
  </si>
  <si>
    <t>10.31</t>
  </si>
  <si>
    <t>Permitir la emisión de los siguientes informes obligatorios y necesarios para la gestión de la compañía: 
Libros Obligatorios
1.       Libro Diario
2.       Libro Mayor
3.       Libro de Remuneraciones (sistema remuneraciones)
4.       Libro Honorarios
5.       Libro Registro de Inventarios
6.       Libro de Inventarios y Balances
7.       Balance General Tributario  (Incluye la adaptación del balance contable a las normas impositivas en nuestro caso de Impuesto a las Ganancias ya que estamos exentos del impuesto al valor agregado. )
8.       Libro de Cuentas por Cobrar y Pagar
9.     Registro de Retenciones
Libros No Obligatorios:
          a.       Libro de Bancos
          b.       Libro de Caja
          c.       Libro de Activo Fijo (Altas, Adiciones, Bajas, Cuadro de Activos Fijos)
          d.       Libro de Importaciones
          e.       Flujo de Efectivo
Reportes Internos Básicos:
          a.        Plan de cuentas
Libros auxiliares de cuentas corrientes
Subdiarios de Compras y Ventas
     Balance y estado de Resultados Consolidado (Se refiere a la consolidación de las cuentas de resultados, agrupando ingresos y egresos.)</t>
  </si>
  <si>
    <t>10.32</t>
  </si>
  <si>
    <t>Permitir la emisión de informes de cuentas aplicando diferentes filtros: registros conciliados, registros no conciliados, etc.)</t>
  </si>
  <si>
    <t>10.33</t>
  </si>
  <si>
    <t>Permitir el diseño y generación de reportes exportables a herramientas Microsoft (Excel) o pdf</t>
  </si>
  <si>
    <t>10.34</t>
  </si>
  <si>
    <t>Emitir reportes de conciliaciones en formato de análisis de cuentas, de depósitos no conciliados, etc.</t>
  </si>
  <si>
    <t>10.35</t>
  </si>
  <si>
    <t>Efectuar conciliaciones bancarias  en forma automática cotejando la información registrada en la contabilidad con la información entregada por las resúmenes bancarias, emitiendo reportes detallados de las partidas no conciliadas.</t>
  </si>
  <si>
    <t>10.36</t>
  </si>
  <si>
    <t>Permitir la recepción electrónica de extractos bancarias y debe tener la posibilidad de carga manual o automática.</t>
  </si>
  <si>
    <t>10.37</t>
  </si>
  <si>
    <t>Reporte de todos los movimientos contables donde figure: periodo contable, fecha contable, cuenta contable, importe, centro de costo, documento que genera el movimiento, numero de asiento, detalle, numero de asignacion y usuario.</t>
  </si>
  <si>
    <t>10.38</t>
  </si>
  <si>
    <t>Reporte de ventas por concepto (tasas) en pesos y dolares.</t>
  </si>
  <si>
    <t>10.39</t>
  </si>
  <si>
    <t>Tabla de tipo de cambio con historial, debe permitir que se establezca un tipo de cambio para determinados periodos de tiempo y guardar esta informacion en un historial.</t>
  </si>
  <si>
    <t>11.1</t>
  </si>
  <si>
    <t>Base de datos de bienes de uso, bienes intangibles e inversiones permanentes en bienes con características similares a los bienes de uso, obras en curso.</t>
  </si>
  <si>
    <t>11.2</t>
  </si>
  <si>
    <t xml:space="preserve">Descripciones uniformes que denominarán a los bienes principales y sus ítems componentes. Que permita una descripción y una sub descripción acorde a la clase de activos fijos a la cual pertenece. </t>
  </si>
  <si>
    <t>11.3</t>
  </si>
  <si>
    <t>Registración en línea de las altas, bajas, modificaciones y transferencias.</t>
  </si>
  <si>
    <t>11.4</t>
  </si>
  <si>
    <t>Diversas formas de búsqueda de bienes:  por código, descripción, clase, número, ubicación.etc.</t>
  </si>
  <si>
    <t>11.5</t>
  </si>
  <si>
    <t>El sistema debe permitir amortizar de acuerdo a diferentes metodos. Métodos  de  amortización  definibles  por  el usuario (lineal, por unidades producidas, etc.). Año de alta/año de baja también definible por el usuario.</t>
  </si>
  <si>
    <t>11.6</t>
  </si>
  <si>
    <r>
      <t xml:space="preserve">Revalúos  y  revalúos  técnicos.  Definición de criterios para su cálculo. </t>
    </r>
    <r>
      <rPr>
        <sz val="11"/>
        <rFont val="Calibri"/>
        <family val="2"/>
        <scheme val="minor"/>
      </rPr>
      <t>Tabla de índices.</t>
    </r>
  </si>
  <si>
    <t>11.7</t>
  </si>
  <si>
    <t>Ubicación del bien.</t>
  </si>
  <si>
    <t>11.8</t>
  </si>
  <si>
    <t>Definición  por  cada  bien y la/ moneda/s  en que se expresará el mismo. Codificación de los bienes con detalle de la clase de activos fijos a la que pertenece y que el valor del mismo se pueda expresar en pesos argentinos y dólar.</t>
  </si>
  <si>
    <t xml:space="preserve">ACTIVOS </t>
  </si>
  <si>
    <t>11.9</t>
  </si>
  <si>
    <t>Administración  de  bienes,  sub-bienes, grupos, lotes, rubros y obras en curso en multimonedas. Multimoneda significa que todos los bienes se puedan expresar tanto en pesos argentinos como en dólares.</t>
  </si>
  <si>
    <t>FIJOS</t>
  </si>
  <si>
    <t>11.10</t>
  </si>
  <si>
    <t xml:space="preserve">Permitir el ingreso de datos requeridos para el control de los bienes en el módulo de Activo Fijo, incluye centro de costo. Los controles serán:
-          Cantidades e ítems según OC
-          Cantidades validadas con el remito de entrega
-          Valuación 
</t>
  </si>
  <si>
    <t>11.11</t>
  </si>
  <si>
    <t>Realizar la contabilización automática de altas, adiciones, bajas, corrección monetaria y amortizaciones.</t>
  </si>
  <si>
    <t>11.12</t>
  </si>
  <si>
    <t xml:space="preserve">Permitir la emisión de los siguientes reportes:
 - Reporte de Altas (Compras ó Construcción)
 - Reporte de Mejoras
 - Reporte de Bajas
 - Corrección Monetaria (Moneda de origen, fecha, diferencia de cambio)
 - Cuadro de Activos Fijos (Altas y baja de bienes x categoría, Amortización del periodo x categoría
Cuadro de bienes de uso según RT 17)
</t>
  </si>
  <si>
    <t>11.13</t>
  </si>
  <si>
    <t>Permitir el cambio de ubicación de los activos y su contabilización correspondiente. Emitiendo documentación necesaria para su traslado (Orden de despacho / Remito)</t>
  </si>
  <si>
    <t>11.14</t>
  </si>
  <si>
    <t>Permitir adjuntar documentación de soporte.</t>
  </si>
  <si>
    <t>12.1</t>
  </si>
  <si>
    <t>El sistema debe permitir gestionar el alta, modificación, baja para los datos maestros comprometidos en los ciclos de procesos que gestiona Eana. Los principales datos y sus requerimientos son:</t>
  </si>
  <si>
    <t>12.2</t>
  </si>
  <si>
    <t>ABM Plan de Cuentas; además permitir planes de cuenta alternativos y niveles de seguridad</t>
  </si>
  <si>
    <t>12.3</t>
  </si>
  <si>
    <t>ABM cuentas de mayor; además permitir clasificación de cuentas y niveles de sumarización; cuentas para gestionar todos los rubros y subrubros contables y reflejar ajustes por inflación</t>
  </si>
  <si>
    <t>12.4</t>
  </si>
  <si>
    <t>ABM Proveedores; además permitir clasificación de grupos de proveedores vistas relacionadas a lo comercial e impositivo</t>
  </si>
  <si>
    <t>DATOS</t>
  </si>
  <si>
    <t>12.5</t>
  </si>
  <si>
    <t xml:space="preserve">Considerar un maestro de proveedores que debe contener al menos los siguientes datos:
-Datos de proveedor (Nombre fantasía- Nombre para facturar - CUIT-campo clave- dirección - fono- fax -email)
-Condiciones de pago
-Contactos importantes (plantilla de personal de ventas)
-Categoría de producto o servicio
-Certificaciones
-Descuentos
-Clasificaciones 
-Fecha de ingreso
-Fecha de última evaluación
-Estados financieros
-Dirección comercial
- Proveedor nacional/extranjero
- Origen               - CBU      -Cuenta Contable asignada                                                                      </t>
  </si>
  <si>
    <t>MAESTROS</t>
  </si>
  <si>
    <t>12.6</t>
  </si>
  <si>
    <t>ABM Clientes; además permitir clasificación de grupos de clientes, vistas relacionadas a lo comercial e impositivo.</t>
  </si>
  <si>
    <t>12.7</t>
  </si>
  <si>
    <t>ABM Activos Fijos; además permitir clasificación de los mismos, categorización y formas de visualizar los mismos y sus valores por distintas categorias.</t>
  </si>
  <si>
    <t>12.8</t>
  </si>
  <si>
    <t>ABM Bancos/Cuentas Bancarias/Chequeras. Manejo de múltiples medios de pago, cierre temporal y definitivo por medio de pago, libre definición de conceptos, bancos, valores multimoneda, procesos individuales y masivos , liberación y aprobaciones. Conciliación bancaria automática.</t>
  </si>
  <si>
    <t>12.9</t>
  </si>
  <si>
    <t>ABM Fondos Fijos, creación con responsables de cada uno de ellos, ingreso de comprobantes varios configurales con ó sin información impositiva relacionado al plan de cuentas,  procesos de autorización, informes y cierre de fondos. Control de fondos fijos por áreas de gesión. Consultas e impresiones de control de saldos y partidas, comparativas de gastos, resumen por períodos.</t>
  </si>
  <si>
    <t>12.10</t>
  </si>
  <si>
    <t>ABM Centros de Costos; agrupamiento de los mismos para la gestión interna.</t>
  </si>
  <si>
    <t>12.11</t>
  </si>
  <si>
    <t xml:space="preserve">ABM Ordenes; el sistema debe permitir el agrupamiento de gastos, costos para el control de los mismos. Se refiere a órdenes de costos para poder categorizar por tipos de gastos, además de centros de costos. </t>
  </si>
  <si>
    <t>12.12</t>
  </si>
  <si>
    <t>ABM Proyectos que permitan la gestión del ciclo de vida completa de las obras, con categorización de tipos de proyectos y soporte los datos necesarios para la gestión de los mismos según corresponda.</t>
  </si>
  <si>
    <t>12.13</t>
  </si>
  <si>
    <t>ABM Materiales y Servicios; identificar los diferentes  bienes y servicios en forma unívoca a través de un código de identificación único con ó sin código de barra, agrupamiento por rubro y subrubro, estados, vigencia, criticidad, unidades de medida.</t>
  </si>
  <si>
    <t>12.14</t>
  </si>
  <si>
    <t>ABM perfiles de seguridad de usuarios del sistema, logs de usuarios, reportes de gestión y auditoría de usuarios.Trazabilidad de roles, perfiles y usuario. Seguridad por transacciones y cada uno de los maestros detallados en este documento de alcance.</t>
  </si>
  <si>
    <t>13.1</t>
  </si>
  <si>
    <t xml:space="preserve">Definir los permisos de acceso en base a perfiles y a la segregación de funciones establecida.  </t>
  </si>
  <si>
    <t>13.2</t>
  </si>
  <si>
    <t>Respetar las normas de auditoría y mejores prácticas internacionales en cuanto a la definición de usuarios y accesos.</t>
  </si>
  <si>
    <t>13.3</t>
  </si>
  <si>
    <t xml:space="preserve">Registrar mantenimientos realizados (registros de auditoría) en la cual se identifique usuario, fecha, hora  y tipo de mantención entendiéndose por esta toda creación, eliminación y modificación de registros o documentos en el sistema. </t>
  </si>
  <si>
    <t>SEGURIDAD</t>
  </si>
  <si>
    <t>13.4</t>
  </si>
  <si>
    <t>Mantener el registro correlativo de control, usuario, fecha y hora de todas las operaciones en sistema productivo.</t>
  </si>
  <si>
    <t>DEL</t>
  </si>
  <si>
    <t>13.5</t>
  </si>
  <si>
    <t xml:space="preserve">Restringir el registro de transacciones en periodos cerrados. </t>
  </si>
  <si>
    <t>SISTEMA</t>
  </si>
  <si>
    <t>13.6</t>
  </si>
  <si>
    <t>Encriptar todo tipo de archivos que se generen con información confidencial y que será enviada fuera de la organización.</t>
  </si>
  <si>
    <t>13.7</t>
  </si>
  <si>
    <t xml:space="preserve">Considerar los perfiles de usuario para autorizar los accesos, los cuales deben corresponder a la segregación de funciones establecida, con reemplazos autorizados en caso de ausencia (con responsabilidades y tiempos definidos) con seguridad por objeto y no solo por transacción. </t>
  </si>
  <si>
    <t>13.8</t>
  </si>
  <si>
    <t>Permitir la modificación de perfiles por otros perfiles autorizados.</t>
  </si>
  <si>
    <t>13.9</t>
  </si>
  <si>
    <t>Permitir el acceso via web.</t>
  </si>
  <si>
    <t>13.10</t>
  </si>
  <si>
    <t>Capacidad de exportar archivos y reportes a formatos MS Office  y PDF.</t>
  </si>
  <si>
    <t>13.11</t>
  </si>
  <si>
    <t>Capacidad de adjuntar imágenes y documentos dentro de las transacciones como back up (por ej foto de un cheque en un recibo).</t>
  </si>
  <si>
    <t>14.1</t>
  </si>
  <si>
    <t>Permitir el seguimiento de la ubicación física y estado de cada unidad</t>
  </si>
  <si>
    <t>14.2</t>
  </si>
  <si>
    <t>Permitir la emisión, anulación e impresión de guías de despacho/remito</t>
  </si>
  <si>
    <t xml:space="preserve">Gestion </t>
  </si>
  <si>
    <t>14.3</t>
  </si>
  <si>
    <t>Proveer las herramientas necesarias para poder efectuar los ingresos/salidas de mercadería al/del inventario de la empresa. Una entrada/salida siempre implicará un aumento/disminución del stock de un determinado almacén.</t>
  </si>
  <si>
    <t xml:space="preserve">de </t>
  </si>
  <si>
    <t>14.4</t>
  </si>
  <si>
    <t>Proveer reportes de rotación de inventarios</t>
  </si>
  <si>
    <t>Inventarios</t>
  </si>
  <si>
    <t>14.5</t>
  </si>
  <si>
    <t>Mantener el control de todas las mercaderías que se encuentren en tránsito, producto de un traspaso entre almacenes. Cuando se realiza abastecimiento entre depósitos hay un estadío que es el momento en el que la mercadería se encuentra en traslado, no está ni en depósito A ni en el depósito B, se encuentra en un intermedio a la espera de la recepción en B. El objetivo es que no quede sin recepcionar ningún remito que haya sido de trasladado.</t>
  </si>
  <si>
    <t>14.6</t>
  </si>
  <si>
    <t>Permitir la administración de las unidades en almacenes por n° de serie, código, descripción, familia, tipo, etc.</t>
  </si>
  <si>
    <t>14.7</t>
  </si>
  <si>
    <t>Registrar todo tipo de movimientos de stock, permitiendo la utilización de distintos métodos de valoración según el tipo de bienes que se trate</t>
  </si>
  <si>
    <t>15.1</t>
  </si>
  <si>
    <t>Imprimir listado para toma de inventarios (impresión parametrizable por tipo de repuesto, rotación inventario, etc.)</t>
  </si>
  <si>
    <t>15.2</t>
  </si>
  <si>
    <t>Control del balance de inventarios en Gestión de Inventarios corresponde al stock en el sistema de gestión de almacenes. Punto de quiebre, tiempos de reposición, tiempo de requerimiento, estadísticas de consumo.</t>
  </si>
  <si>
    <t>Almacenes</t>
  </si>
  <si>
    <t>15.3</t>
  </si>
  <si>
    <t>Contar con una herramienta de conteo cíclico que permita tomar inventario periódicamente y que lleve al final de un ejercicio contable a tener controlado el 100% del inventario.</t>
  </si>
  <si>
    <t>15.4</t>
  </si>
  <si>
    <t xml:space="preserve">Ofrecer una visión de todas las salidas de materiales y stocks de almacén. </t>
  </si>
  <si>
    <t>15.5</t>
  </si>
  <si>
    <t>Cargar al aviso de entrada y/o guía de despacho correspondiente al ingreso de materiales a bodega.</t>
  </si>
  <si>
    <t>15.6</t>
  </si>
  <si>
    <t>Proveer herramientas para el manejo y administración de depositos  (posibilidad de realizar diversos tipos de búsquedas y filtros en el inventario, movimiento de stock entre depositos)</t>
  </si>
  <si>
    <t>15.7</t>
  </si>
  <si>
    <t xml:space="preserve">Permitir la integración con otros módulos para todos los movimientos de entrada, salida o traslado de mercaderías. </t>
  </si>
  <si>
    <t>15.8</t>
  </si>
  <si>
    <t>Considerar que la recepción de compras se encuentre obligatoriamente enlazada con la solicitud de compra y orden de compra correspondientes.</t>
  </si>
  <si>
    <t>15.9</t>
  </si>
  <si>
    <t>Permitir obtener el costo total de importación</t>
  </si>
  <si>
    <t>15.10</t>
  </si>
  <si>
    <t>Controlar stock máximo y mínimo</t>
  </si>
  <si>
    <t>15.11</t>
  </si>
  <si>
    <t>Aviso de quiebres de stock</t>
  </si>
  <si>
    <t>15.12</t>
  </si>
  <si>
    <t>Generar alarmas y avisos de productos que se acercan a su stock mínimo</t>
  </si>
  <si>
    <t>15.13</t>
  </si>
  <si>
    <t>Contener toda la información necesaria de la historia de las órdenes de compra de manera de que se pueda determinar rápidamente lo siguiente:
- Los materiales que han sido ofrecidos o suministrados anteriormente por un proveedor específico.
- Los proveedores que han ofrecido o suministrado un material específico.</t>
  </si>
  <si>
    <t>15.14</t>
  </si>
  <si>
    <t>Determinar el Lead Time entre la fecha de envío y la fecha de recepción de las órdenes de despacho</t>
  </si>
  <si>
    <t>15.15</t>
  </si>
  <si>
    <t xml:space="preserve">Determinar el tiempo entre la fecha de creación de la orden de despacho y la fecha de recepción de los diferentes artículos </t>
  </si>
  <si>
    <t>15.16</t>
  </si>
  <si>
    <t>Emitir un reporte de proveedores con sus respectivos montos de compras acumulados por periodo de tiempo</t>
  </si>
  <si>
    <t>15.17</t>
  </si>
  <si>
    <t>Obtener el detalle de compras (incluyendo montos), según las áreas de negocios, centro de costos, empresa, clasificado a su vez por el grado de urgencia de la orden.</t>
  </si>
  <si>
    <t>15.18</t>
  </si>
  <si>
    <t>Emitir reportes de stock</t>
  </si>
  <si>
    <t>15.19</t>
  </si>
  <si>
    <t xml:space="preserve">Permitir la emisión de un reporte de traslados de unidades, Unidades equivale a material. </t>
  </si>
  <si>
    <t>15.20</t>
  </si>
  <si>
    <t>Permitir la lectura de código de barras en los artículos</t>
  </si>
  <si>
    <t>15.21</t>
  </si>
  <si>
    <t>Permitir la consulta y emisión de reportes del stock disponible, proyecciones de consumos, pedidos realizados  y fechas de llegada de las unidades solicitadas</t>
  </si>
  <si>
    <t>TOTAL</t>
  </si>
  <si>
    <t xml:space="preserve"> PUNTAJE MÁXIMO TOTAL  A OBTENER</t>
  </si>
  <si>
    <t>PUNTOS OBTENIDOS</t>
  </si>
  <si>
    <t>GRADO DE COBERTURA</t>
  </si>
  <si>
    <t>Listado de Desarrollos</t>
  </si>
  <si>
    <t>Módulo</t>
  </si>
  <si>
    <t>Cantidad</t>
  </si>
  <si>
    <t>Horas Estimadas</t>
  </si>
  <si>
    <t>Complejidad</t>
  </si>
  <si>
    <t>Comentarios</t>
  </si>
  <si>
    <t>Punto de anexo III relacionado</t>
  </si>
  <si>
    <t>Reportes</t>
  </si>
  <si>
    <t>Muy Alta</t>
  </si>
  <si>
    <t>Alta</t>
  </si>
  <si>
    <t>Total Reportes</t>
  </si>
  <si>
    <t>Interfaces</t>
  </si>
  <si>
    <t>Sistema Origen --&gt; Destino</t>
  </si>
  <si>
    <t>Total Interfaces</t>
  </si>
  <si>
    <t>Conversiones</t>
  </si>
  <si>
    <t>Total Conversiones</t>
  </si>
  <si>
    <t>Mejoras al ERP Estándar</t>
  </si>
  <si>
    <t>Total Enhancements / Mejoras</t>
  </si>
  <si>
    <t>Formularios</t>
  </si>
  <si>
    <t>Total Formularios</t>
  </si>
  <si>
    <t>Workflows</t>
  </si>
  <si>
    <t>Total Workflows</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</si>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</sst>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20" x14ac:knownFonts="1">
    <font>
      <sz val="11"/>
      <color theme="1"/>
      <name val="Calibri"/>
      <family val="2"/>
      <scheme val="minor"/>
    </font>
    <font>
      <sz val="10"/>
      <name val="Arial"/>
      <family val="2"/>
    </font>
    <font>
      <sz val="10"/>
      <color theme="1"/>
      <name val="Calibri"/>
      <family val="2"/>
      <scheme val="minor"/>
    </font>
    <font>
      <sz val="11"/>
      <name val="Calibri"/>
      <family val="2"/>
      <scheme val="minor"/>
    </font>
    <font>
      <b/>
      <u/>
      <sz val="11"/>
      <color rgb="FF17365D"/>
      <name val="Calibri"/>
      <family val="2"/>
      <scheme val="minor"/>
    </font>
    <font>
      <b/>
      <u/>
      <sz val="12"/>
      <color rgb="FF17365D"/>
      <name val="Calibri"/>
      <family val="2"/>
      <scheme val="minor"/>
    </font>
    <font>
      <b/>
      <sz val="11"/>
      <name val="Calibri"/>
      <family val="2"/>
      <scheme val="minor"/>
    </font>
    <font>
      <b/>
      <sz val="11"/>
      <color theme="1"/>
      <name val="Calibri"/>
      <family val="2"/>
      <scheme val="minor"/>
    </font>
    <font>
      <b/>
      <i/>
      <sz val="20"/>
      <color theme="1"/>
      <name val="Calibri"/>
      <family val="2"/>
      <scheme val="minor"/>
    </font>
    <font>
      <sz val="12"/>
      <name val="Calibri"/>
      <family val="2"/>
      <scheme val="minor"/>
    </font>
    <font>
      <sz val="11"/>
      <color theme="0"/>
      <name val="Calibri"/>
      <family val="2"/>
      <scheme val="minor"/>
    </font>
    <font>
      <sz val="10"/>
      <color theme="0"/>
      <name val="Arial Black"/>
      <family val="2"/>
    </font>
    <font>
      <sz val="10"/>
      <color theme="1"/>
      <name val="Arial Black"/>
      <family val="2"/>
    </font>
    <font>
      <sz val="10"/>
      <color theme="1"/>
      <name val="Arial"/>
      <family val="2"/>
    </font>
    <font>
      <sz val="8"/>
      <color theme="1"/>
      <name val="Arial Black"/>
      <family val="2"/>
    </font>
    <font>
      <sz val="11"/>
      <color theme="1"/>
      <name val="Calibri"/>
      <family val="2"/>
      <scheme val="minor"/>
    </font>
    <font>
      <sz val="11"/>
      <color rgb="FF000000"/>
      <name val="Calibri"/>
      <family val="2"/>
    </font>
    <font>
      <sz val="11"/>
      <color theme="1"/>
      <name val="Calibri"/>
      <family val="2"/>
    </font>
    <font>
      <sz val="11"/>
      <name val="Calibri"/>
      <family val="2"/>
    </font>
    <font>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FFFFFF"/>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medium">
        <color auto="1"/>
      </right>
      <top style="medium">
        <color auto="1"/>
      </top>
      <bottom/>
      <diagonal/>
    </border>
  </borders>
  <cellStyleXfs count="3">
    <xf numFmtId="0" fontId="0" fillId="0" borderId="0"/>
    <xf numFmtId="0" fontId="1" fillId="0" borderId="0"/>
    <xf numFmtId="9" fontId="15" fillId="0" borderId="0" applyFont="0" applyFill="0" applyBorder="0" applyAlignment="0" applyProtection="0"/>
  </cellStyleXfs>
  <cellXfs count="227">
    <xf numFmtId="0" fontId="0" fillId="0" borderId="0" xfId="0"/>
    <xf numFmtId="0" fontId="4" fillId="2" borderId="0" xfId="0" applyFont="1" applyFill="1" applyAlignment="1">
      <alignment horizontal="left" vertical="center"/>
    </xf>
    <xf numFmtId="0" fontId="0" fillId="2" borderId="0" xfId="0" applyFill="1"/>
    <xf numFmtId="0" fontId="0" fillId="2" borderId="0" xfId="0" applyFill="1" applyAlignment="1">
      <alignment horizontal="left" vertical="center"/>
    </xf>
    <xf numFmtId="0" fontId="0" fillId="2" borderId="0" xfId="0" applyFill="1" applyAlignment="1">
      <alignment horizontal="center"/>
    </xf>
    <xf numFmtId="0" fontId="0" fillId="2" borderId="1" xfId="0" applyFill="1" applyBorder="1" applyAlignment="1">
      <alignment wrapText="1"/>
    </xf>
    <xf numFmtId="0" fontId="0" fillId="2" borderId="0" xfId="0" applyFill="1" applyAlignment="1">
      <alignment wrapText="1"/>
    </xf>
    <xf numFmtId="0" fontId="6" fillId="5" borderId="1" xfId="0" applyFont="1" applyFill="1" applyBorder="1" applyAlignment="1">
      <alignment horizontal="center" vertical="center" wrapText="1"/>
    </xf>
    <xf numFmtId="0" fontId="0" fillId="2" borderId="1" xfId="0" applyFill="1" applyBorder="1"/>
    <xf numFmtId="0" fontId="5" fillId="2" borderId="0" xfId="0" applyFont="1" applyFill="1" applyAlignment="1">
      <alignment horizontal="center" vertical="center"/>
    </xf>
    <xf numFmtId="0" fontId="0" fillId="2" borderId="0" xfId="0" applyFill="1" applyAlignment="1">
      <alignment horizontal="center" vertical="center"/>
    </xf>
    <xf numFmtId="0" fontId="3" fillId="2" borderId="1" xfId="0" applyFont="1" applyFill="1" applyBorder="1" applyAlignment="1">
      <alignment wrapText="1"/>
    </xf>
    <xf numFmtId="0" fontId="0" fillId="2" borderId="10" xfId="0" applyFill="1" applyBorder="1"/>
    <xf numFmtId="0" fontId="2" fillId="2" borderId="5" xfId="0" applyFont="1"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8" xfId="0" applyFill="1" applyBorder="1"/>
    <xf numFmtId="0" fontId="0" fillId="2" borderId="10" xfId="0" applyFill="1" applyBorder="1" applyAlignment="1">
      <alignment wrapText="1"/>
    </xf>
    <xf numFmtId="0" fontId="8" fillId="2" borderId="0" xfId="0" applyFont="1" applyFill="1"/>
    <xf numFmtId="0" fontId="6" fillId="5" borderId="1" xfId="0" applyFont="1" applyFill="1" applyBorder="1" applyAlignment="1">
      <alignment horizontal="center" vertical="center"/>
    </xf>
    <xf numFmtId="0" fontId="9" fillId="2" borderId="0" xfId="0" applyFont="1" applyFill="1" applyAlignment="1">
      <alignment horizontal="left" vertical="center"/>
    </xf>
    <xf numFmtId="0" fontId="0" fillId="2" borderId="5" xfId="0" applyFill="1" applyBorder="1"/>
    <xf numFmtId="0" fontId="0" fillId="0" borderId="21" xfId="0" applyBorder="1" applyAlignment="1">
      <alignment wrapText="1"/>
    </xf>
    <xf numFmtId="0" fontId="0" fillId="0" borderId="1" xfId="0" applyBorder="1" applyAlignment="1">
      <alignment wrapText="1"/>
    </xf>
    <xf numFmtId="0" fontId="0" fillId="0" borderId="10" xfId="0" applyBorder="1" applyAlignment="1">
      <alignment wrapText="1"/>
    </xf>
    <xf numFmtId="0" fontId="7" fillId="2" borderId="17" xfId="0" applyFont="1" applyFill="1" applyBorder="1" applyAlignment="1">
      <alignment horizontal="right"/>
    </xf>
    <xf numFmtId="0" fontId="7" fillId="2" borderId="29" xfId="0" applyFont="1" applyFill="1" applyBorder="1"/>
    <xf numFmtId="0" fontId="0" fillId="2" borderId="1" xfId="0" applyFill="1" applyBorder="1" applyAlignment="1">
      <alignment horizontal="center" vertical="top"/>
    </xf>
    <xf numFmtId="0" fontId="0" fillId="2" borderId="0" xfId="0" applyFill="1" applyAlignment="1">
      <alignment vertical="top"/>
    </xf>
    <xf numFmtId="0" fontId="0" fillId="2" borderId="1" xfId="0" applyFill="1" applyBorder="1" applyAlignment="1">
      <alignment horizontal="center" vertical="top" wrapText="1"/>
    </xf>
    <xf numFmtId="0" fontId="0" fillId="2" borderId="0" xfId="0" applyFill="1" applyAlignment="1">
      <alignment horizontal="center" vertical="top" wrapText="1"/>
    </xf>
    <xf numFmtId="0" fontId="0" fillId="2" borderId="0" xfId="0" applyFill="1" applyAlignment="1">
      <alignment horizontal="center" vertical="top"/>
    </xf>
    <xf numFmtId="0" fontId="7" fillId="5" borderId="12" xfId="0" applyFont="1" applyFill="1" applyBorder="1" applyAlignment="1">
      <alignment horizontal="center" wrapText="1"/>
    </xf>
    <xf numFmtId="0" fontId="7" fillId="5" borderId="13"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1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11" fillId="8" borderId="15" xfId="0" applyFont="1" applyFill="1" applyBorder="1" applyAlignment="1">
      <alignment horizontal="center" wrapText="1"/>
    </xf>
    <xf numFmtId="0" fontId="11" fillId="8" borderId="18" xfId="0" applyFont="1" applyFill="1" applyBorder="1" applyAlignment="1">
      <alignment horizontal="center" wrapText="1"/>
    </xf>
    <xf numFmtId="0" fontId="11" fillId="8" borderId="19" xfId="0" applyFont="1" applyFill="1" applyBorder="1" applyAlignment="1">
      <alignment horizontal="center" wrapText="1"/>
    </xf>
    <xf numFmtId="0" fontId="12" fillId="9" borderId="1" xfId="0" applyFont="1" applyFill="1" applyBorder="1" applyAlignment="1">
      <alignment horizontal="left" wrapText="1"/>
    </xf>
    <xf numFmtId="0" fontId="2" fillId="9" borderId="1" xfId="0" applyFont="1" applyFill="1" applyBorder="1" applyAlignment="1">
      <alignment horizontal="left" wrapText="1"/>
    </xf>
    <xf numFmtId="0" fontId="2" fillId="9" borderId="1" xfId="0" applyFont="1" applyFill="1" applyBorder="1" applyAlignment="1">
      <alignment horizontal="center" wrapText="1"/>
    </xf>
    <xf numFmtId="0" fontId="0" fillId="0" borderId="0" xfId="0" applyAlignment="1">
      <alignment horizontal="left" wrapText="1"/>
    </xf>
    <xf numFmtId="0" fontId="13" fillId="0" borderId="1" xfId="0" applyFont="1" applyBorder="1"/>
    <xf numFmtId="0" fontId="13" fillId="0" borderId="1" xfId="0" applyFont="1" applyBorder="1" applyAlignment="1">
      <alignment horizontal="center"/>
    </xf>
    <xf numFmtId="0" fontId="0" fillId="0" borderId="1" xfId="0" applyBorder="1"/>
    <xf numFmtId="0" fontId="12" fillId="9" borderId="1" xfId="0" applyFont="1" applyFill="1" applyBorder="1" applyAlignment="1">
      <alignment horizontal="right" wrapText="1"/>
    </xf>
    <xf numFmtId="0" fontId="2" fillId="9" borderId="1" xfId="0" applyFont="1" applyFill="1" applyBorder="1" applyAlignment="1">
      <alignment horizontal="right" wrapText="1"/>
    </xf>
    <xf numFmtId="0" fontId="13" fillId="9" borderId="1" xfId="0" applyFont="1" applyFill="1" applyBorder="1" applyAlignment="1">
      <alignment horizontal="center" wrapText="1"/>
    </xf>
    <xf numFmtId="0" fontId="0" fillId="0" borderId="0" xfId="0" applyAlignment="1">
      <alignment horizontal="right" wrapText="1"/>
    </xf>
    <xf numFmtId="0" fontId="12" fillId="9" borderId="15" xfId="0" applyFont="1" applyFill="1" applyBorder="1" applyAlignment="1">
      <alignment horizontal="left" wrapText="1"/>
    </xf>
    <xf numFmtId="0" fontId="2" fillId="9" borderId="18" xfId="0" applyFont="1" applyFill="1" applyBorder="1" applyAlignment="1">
      <alignment horizontal="left" wrapText="1"/>
    </xf>
    <xf numFmtId="0" fontId="2" fillId="9" borderId="18" xfId="0" applyFont="1" applyFill="1" applyBorder="1" applyAlignment="1">
      <alignment horizontal="center" wrapText="1"/>
    </xf>
    <xf numFmtId="0" fontId="14" fillId="9" borderId="19" xfId="0" applyFont="1" applyFill="1" applyBorder="1" applyAlignment="1">
      <alignment horizontal="left" wrapText="1"/>
    </xf>
    <xf numFmtId="0" fontId="2" fillId="0" borderId="1" xfId="0" applyFont="1" applyBorder="1" applyAlignment="1">
      <alignment wrapText="1"/>
    </xf>
    <xf numFmtId="0" fontId="13" fillId="0" borderId="1" xfId="0" applyFont="1" applyBorder="1" applyAlignment="1">
      <alignment wrapText="1"/>
    </xf>
    <xf numFmtId="0" fontId="2" fillId="9" borderId="19" xfId="0" applyFont="1" applyFill="1" applyBorder="1" applyAlignment="1">
      <alignment horizontal="left" wrapText="1"/>
    </xf>
    <xf numFmtId="0" fontId="12" fillId="0" borderId="1" xfId="0" applyFont="1" applyBorder="1" applyAlignment="1">
      <alignment wrapText="1"/>
    </xf>
    <xf numFmtId="0" fontId="11" fillId="8" borderId="1" xfId="0" applyFont="1" applyFill="1" applyBorder="1" applyAlignment="1">
      <alignment horizontal="right" wrapText="1"/>
    </xf>
    <xf numFmtId="0" fontId="0" fillId="8" borderId="1" xfId="0" applyFill="1" applyBorder="1" applyAlignment="1">
      <alignment wrapText="1"/>
    </xf>
    <xf numFmtId="0" fontId="10" fillId="8" borderId="1" xfId="0" applyFont="1" applyFill="1" applyBorder="1" applyAlignment="1">
      <alignment horizontal="center" wrapText="1"/>
    </xf>
    <xf numFmtId="0" fontId="0" fillId="8" borderId="1" xfId="0" applyFill="1" applyBorder="1" applyAlignment="1">
      <alignment horizontal="center" wrapText="1"/>
    </xf>
    <xf numFmtId="1" fontId="7" fillId="4" borderId="26" xfId="0" applyNumberFormat="1" applyFont="1" applyFill="1" applyBorder="1" applyAlignment="1">
      <alignment horizontal="center" vertical="center" wrapText="1"/>
    </xf>
    <xf numFmtId="1" fontId="7" fillId="4" borderId="30" xfId="0" applyNumberFormat="1" applyFont="1" applyFill="1" applyBorder="1" applyAlignment="1">
      <alignment horizontal="center"/>
    </xf>
    <xf numFmtId="1" fontId="7" fillId="4" borderId="31" xfId="0" applyNumberFormat="1" applyFont="1" applyFill="1" applyBorder="1" applyAlignment="1">
      <alignment horizontal="center"/>
    </xf>
    <xf numFmtId="1" fontId="7" fillId="5" borderId="26" xfId="0" applyNumberFormat="1" applyFont="1" applyFill="1" applyBorder="1" applyAlignment="1">
      <alignment horizontal="center"/>
    </xf>
    <xf numFmtId="1" fontId="7" fillId="5" borderId="30" xfId="0" applyNumberFormat="1" applyFont="1" applyFill="1" applyBorder="1" applyAlignment="1">
      <alignment horizontal="center"/>
    </xf>
    <xf numFmtId="1" fontId="7" fillId="5" borderId="31" xfId="0" applyNumberFormat="1" applyFont="1" applyFill="1" applyBorder="1" applyAlignment="1">
      <alignment horizontal="center"/>
    </xf>
    <xf numFmtId="1" fontId="7" fillId="3" borderId="26" xfId="0" applyNumberFormat="1" applyFont="1" applyFill="1" applyBorder="1" applyAlignment="1">
      <alignment horizontal="center"/>
    </xf>
    <xf numFmtId="1" fontId="7" fillId="3" borderId="30" xfId="0" applyNumberFormat="1" applyFont="1" applyFill="1" applyBorder="1" applyAlignment="1">
      <alignment horizontal="center"/>
    </xf>
    <xf numFmtId="1" fontId="7" fillId="3" borderId="31" xfId="0" applyNumberFormat="1" applyFont="1" applyFill="1" applyBorder="1" applyAlignment="1">
      <alignment horizontal="center"/>
    </xf>
    <xf numFmtId="1" fontId="7" fillId="4" borderId="30" xfId="0" applyNumberFormat="1" applyFont="1" applyFill="1" applyBorder="1" applyAlignment="1">
      <alignment horizontal="center" wrapText="1"/>
    </xf>
    <xf numFmtId="1" fontId="7" fillId="4" borderId="31" xfId="0" applyNumberFormat="1" applyFont="1" applyFill="1" applyBorder="1" applyAlignment="1">
      <alignment horizontal="center" wrapText="1"/>
    </xf>
    <xf numFmtId="1" fontId="7" fillId="7" borderId="26" xfId="0" applyNumberFormat="1" applyFont="1" applyFill="1" applyBorder="1" applyAlignment="1">
      <alignment horizontal="center"/>
    </xf>
    <xf numFmtId="1" fontId="7" fillId="7" borderId="30" xfId="0" applyNumberFormat="1" applyFont="1" applyFill="1" applyBorder="1" applyAlignment="1">
      <alignment horizontal="center"/>
    </xf>
    <xf numFmtId="1" fontId="7" fillId="7" borderId="31" xfId="0" applyNumberFormat="1" applyFont="1" applyFill="1" applyBorder="1" applyAlignment="1">
      <alignment horizontal="center"/>
    </xf>
    <xf numFmtId="1" fontId="7" fillId="4" borderId="26" xfId="0" applyNumberFormat="1" applyFont="1" applyFill="1" applyBorder="1" applyAlignment="1">
      <alignment horizontal="center"/>
    </xf>
    <xf numFmtId="1" fontId="7" fillId="2" borderId="26" xfId="0" applyNumberFormat="1" applyFont="1" applyFill="1" applyBorder="1" applyAlignment="1">
      <alignment horizontal="center"/>
    </xf>
    <xf numFmtId="0" fontId="0" fillId="0" borderId="8" xfId="0" applyBorder="1" applyAlignment="1">
      <alignment wrapText="1"/>
    </xf>
    <xf numFmtId="0" fontId="2" fillId="6" borderId="15" xfId="0" applyFont="1" applyFill="1" applyBorder="1"/>
    <xf numFmtId="0" fontId="2" fillId="6" borderId="16" xfId="0" applyFont="1" applyFill="1" applyBorder="1"/>
    <xf numFmtId="0" fontId="0" fillId="2" borderId="1" xfId="0" applyFill="1" applyBorder="1" applyAlignment="1">
      <alignment horizontal="center"/>
    </xf>
    <xf numFmtId="0" fontId="0" fillId="2" borderId="2" xfId="0" applyFill="1" applyBorder="1" applyAlignment="1">
      <alignment horizontal="center"/>
    </xf>
    <xf numFmtId="0" fontId="2" fillId="6" borderId="17" xfId="0" applyFont="1" applyFill="1" applyBorder="1"/>
    <xf numFmtId="0" fontId="0" fillId="0" borderId="11" xfId="0" applyBorder="1" applyAlignment="1">
      <alignment wrapText="1"/>
    </xf>
    <xf numFmtId="0" fontId="0" fillId="6" borderId="16" xfId="0" applyFill="1" applyBorder="1" applyAlignment="1">
      <alignment horizontal="center"/>
    </xf>
    <xf numFmtId="0" fontId="0" fillId="2" borderId="24" xfId="0" applyFill="1" applyBorder="1" applyAlignment="1">
      <alignment horizontal="center" vertical="center"/>
    </xf>
    <xf numFmtId="0" fontId="0" fillId="2" borderId="22" xfId="0" applyFill="1" applyBorder="1" applyAlignment="1">
      <alignment horizontal="center" vertical="center"/>
    </xf>
    <xf numFmtId="0" fontId="0" fillId="4" borderId="4" xfId="0" applyFill="1" applyBorder="1" applyAlignment="1">
      <alignment horizontal="center" vertical="center" wrapText="1"/>
    </xf>
    <xf numFmtId="0" fontId="0" fillId="2" borderId="5" xfId="0" applyFill="1" applyBorder="1" applyAlignment="1">
      <alignment horizontal="center" vertical="center"/>
    </xf>
    <xf numFmtId="0" fontId="0" fillId="5" borderId="18" xfId="0" applyFill="1" applyBorder="1" applyAlignment="1">
      <alignment horizontal="center" vertical="center"/>
    </xf>
    <xf numFmtId="0" fontId="0" fillId="4" borderId="6" xfId="0" applyFill="1" applyBorder="1" applyAlignment="1">
      <alignment horizontal="center" vertical="center" wrapText="1"/>
    </xf>
    <xf numFmtId="0" fontId="0" fillId="4" borderId="7" xfId="0" applyFill="1" applyBorder="1" applyAlignment="1">
      <alignment horizontal="center"/>
    </xf>
    <xf numFmtId="0" fontId="0" fillId="2" borderId="21" xfId="0" applyFill="1" applyBorder="1" applyAlignment="1">
      <alignment horizontal="center"/>
    </xf>
    <xf numFmtId="0" fontId="0" fillId="2" borderId="21" xfId="0" applyFill="1" applyBorder="1"/>
    <xf numFmtId="0" fontId="0" fillId="4" borderId="8" xfId="0" applyFill="1" applyBorder="1"/>
    <xf numFmtId="0" fontId="0" fillId="4"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0" xfId="0" applyFill="1" applyBorder="1" applyAlignment="1">
      <alignment horizontal="center" vertical="center" wrapText="1"/>
    </xf>
    <xf numFmtId="0" fontId="0" fillId="4"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9" xfId="0" applyFill="1" applyBorder="1"/>
    <xf numFmtId="0" fontId="0" fillId="5" borderId="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8" xfId="0" applyFill="1" applyBorder="1"/>
    <xf numFmtId="0" fontId="0" fillId="5" borderId="6" xfId="0" applyFill="1" applyBorder="1"/>
    <xf numFmtId="0" fontId="0" fillId="5" borderId="7" xfId="0" applyFill="1" applyBorder="1" applyAlignment="1">
      <alignment horizontal="center" vertical="center" wrapText="1"/>
    </xf>
    <xf numFmtId="0" fontId="0" fillId="5" borderId="8" xfId="0" applyFill="1" applyBorder="1"/>
    <xf numFmtId="0" fontId="0" fillId="5" borderId="9" xfId="0" applyFill="1" applyBorder="1" applyAlignment="1">
      <alignment horizontal="center" vertical="center" wrapText="1"/>
    </xf>
    <xf numFmtId="0" fontId="0" fillId="5" borderId="11" xfId="0" applyFill="1" applyBorder="1"/>
    <xf numFmtId="0" fontId="0" fillId="7" borderId="4" xfId="0" applyFill="1" applyBorder="1" applyAlignment="1">
      <alignment vertical="center" wrapText="1"/>
    </xf>
    <xf numFmtId="0" fontId="0" fillId="3" borderId="6" xfId="0" applyFill="1" applyBorder="1"/>
    <xf numFmtId="0" fontId="0" fillId="7" borderId="7" xfId="0" applyFill="1" applyBorder="1" applyAlignment="1">
      <alignment vertical="center" wrapText="1"/>
    </xf>
    <xf numFmtId="0" fontId="0" fillId="3" borderId="8" xfId="0" applyFill="1" applyBorder="1"/>
    <xf numFmtId="0" fontId="0" fillId="7" borderId="7" xfId="0" applyFill="1" applyBorder="1" applyAlignment="1">
      <alignment horizontal="center" vertical="center" wrapText="1"/>
    </xf>
    <xf numFmtId="0" fontId="0" fillId="7" borderId="9" xfId="0" applyFill="1" applyBorder="1" applyAlignment="1">
      <alignment vertical="center" wrapText="1"/>
    </xf>
    <xf numFmtId="0" fontId="0" fillId="4" borderId="7" xfId="0" applyFill="1" applyBorder="1" applyAlignment="1">
      <alignment vertical="center" wrapText="1"/>
    </xf>
    <xf numFmtId="0" fontId="0" fillId="2" borderId="21" xfId="0" applyFill="1" applyBorder="1" applyAlignment="1">
      <alignment horizontal="center" vertical="center" wrapText="1"/>
    </xf>
    <xf numFmtId="0" fontId="0" fillId="4" borderId="16" xfId="0" applyFill="1" applyBorder="1" applyAlignment="1">
      <alignment vertical="center" wrapText="1"/>
    </xf>
    <xf numFmtId="0" fontId="0" fillId="2" borderId="29" xfId="0" applyFill="1" applyBorder="1" applyAlignment="1">
      <alignment wrapText="1"/>
    </xf>
    <xf numFmtId="0" fontId="0" fillId="2" borderId="5" xfId="0" applyFill="1" applyBorder="1" applyAlignment="1">
      <alignment horizontal="center" vertical="center" wrapText="1"/>
    </xf>
    <xf numFmtId="0" fontId="0" fillId="5" borderId="7" xfId="0" applyFill="1" applyBorder="1" applyAlignment="1">
      <alignment vertical="center" wrapText="1"/>
    </xf>
    <xf numFmtId="0" fontId="0" fillId="7" borderId="4" xfId="0" applyFill="1" applyBorder="1" applyAlignment="1">
      <alignment horizontal="center" vertical="center" wrapText="1"/>
    </xf>
    <xf numFmtId="0" fontId="0" fillId="7" borderId="6" xfId="0" applyFill="1" applyBorder="1"/>
    <xf numFmtId="0" fontId="0" fillId="7" borderId="16" xfId="0" applyFill="1" applyBorder="1" applyAlignment="1">
      <alignment horizontal="center" vertical="center"/>
    </xf>
    <xf numFmtId="0" fontId="0" fillId="2" borderId="1" xfId="0" applyFill="1" applyBorder="1" applyAlignment="1">
      <alignment horizontal="center" vertical="center"/>
    </xf>
    <xf numFmtId="0" fontId="0" fillId="7" borderId="8" xfId="0" applyFill="1" applyBorder="1"/>
    <xf numFmtId="0" fontId="0" fillId="7" borderId="17" xfId="0" applyFill="1" applyBorder="1" applyAlignment="1">
      <alignment horizontal="center" vertical="center"/>
    </xf>
    <xf numFmtId="0" fontId="0" fillId="4" borderId="6" xfId="0" applyFill="1" applyBorder="1"/>
    <xf numFmtId="0" fontId="0" fillId="4" borderId="7" xfId="0" applyFill="1" applyBorder="1"/>
    <xf numFmtId="0" fontId="0" fillId="5" borderId="4" xfId="0" applyFill="1" applyBorder="1"/>
    <xf numFmtId="0" fontId="0" fillId="5" borderId="7" xfId="0" applyFill="1" applyBorder="1"/>
    <xf numFmtId="0" fontId="0" fillId="5" borderId="7" xfId="0" applyFill="1" applyBorder="1" applyAlignment="1">
      <alignment horizontal="center"/>
    </xf>
    <xf numFmtId="0" fontId="0" fillId="5" borderId="9" xfId="0" applyFill="1" applyBorder="1"/>
    <xf numFmtId="0" fontId="0" fillId="4" borderId="15" xfId="0" applyFill="1" applyBorder="1"/>
    <xf numFmtId="0" fontId="0" fillId="2" borderId="5" xfId="0" applyFill="1" applyBorder="1" applyAlignment="1">
      <alignment horizontal="center"/>
    </xf>
    <xf numFmtId="0" fontId="0" fillId="4" borderId="16" xfId="0" applyFill="1" applyBorder="1"/>
    <xf numFmtId="0" fontId="0" fillId="4" borderId="16" xfId="0" applyFill="1" applyBorder="1" applyAlignment="1">
      <alignment horizontal="center"/>
    </xf>
    <xf numFmtId="0" fontId="0" fillId="4" borderId="17" xfId="0" applyFill="1" applyBorder="1"/>
    <xf numFmtId="0" fontId="0" fillId="5" borderId="15" xfId="0" applyFill="1" applyBorder="1"/>
    <xf numFmtId="0" fontId="0" fillId="5" borderId="16" xfId="0" applyFill="1" applyBorder="1"/>
    <xf numFmtId="0" fontId="0" fillId="5" borderId="16" xfId="0" applyFill="1" applyBorder="1" applyAlignment="1">
      <alignment horizontal="center"/>
    </xf>
    <xf numFmtId="0" fontId="0" fillId="5" borderId="17" xfId="0" applyFill="1" applyBorder="1"/>
    <xf numFmtId="0" fontId="0" fillId="4" borderId="4" xfId="0" applyFill="1" applyBorder="1"/>
    <xf numFmtId="0" fontId="0" fillId="4" borderId="9" xfId="0" applyFill="1" applyBorder="1" applyAlignment="1">
      <alignment horizontal="center"/>
    </xf>
    <xf numFmtId="0" fontId="0" fillId="3" borderId="4" xfId="0" applyFill="1" applyBorder="1"/>
    <xf numFmtId="0" fontId="0" fillId="3" borderId="7" xfId="0" applyFill="1" applyBorder="1"/>
    <xf numFmtId="0" fontId="0" fillId="3" borderId="7" xfId="0" applyFill="1" applyBorder="1" applyAlignment="1">
      <alignment horizontal="center"/>
    </xf>
    <xf numFmtId="0" fontId="0" fillId="3" borderId="9" xfId="0" applyFill="1" applyBorder="1"/>
    <xf numFmtId="0" fontId="0" fillId="5" borderId="4" xfId="0" applyFill="1" applyBorder="1" applyAlignment="1">
      <alignment horizontal="center" wrapText="1"/>
    </xf>
    <xf numFmtId="0" fontId="0" fillId="2" borderId="28" xfId="0" applyFill="1" applyBorder="1" applyAlignment="1">
      <alignment horizontal="center"/>
    </xf>
    <xf numFmtId="0" fontId="0" fillId="2" borderId="34" xfId="0" applyFill="1" applyBorder="1"/>
    <xf numFmtId="0" fontId="0" fillId="5" borderId="7" xfId="0" applyFill="1" applyBorder="1" applyAlignment="1">
      <alignment horizontal="center" wrapText="1"/>
    </xf>
    <xf numFmtId="0" fontId="0" fillId="2" borderId="2" xfId="0" applyFill="1" applyBorder="1"/>
    <xf numFmtId="0" fontId="0" fillId="2" borderId="33" xfId="0" applyFill="1" applyBorder="1"/>
    <xf numFmtId="0" fontId="0" fillId="3" borderId="22" xfId="0" applyFill="1" applyBorder="1"/>
    <xf numFmtId="0" fontId="0" fillId="2" borderId="6" xfId="0" applyFill="1" applyBorder="1"/>
    <xf numFmtId="1" fontId="0" fillId="6" borderId="30" xfId="0" applyNumberFormat="1" applyFill="1" applyBorder="1"/>
    <xf numFmtId="1" fontId="0" fillId="6" borderId="31" xfId="0" applyNumberFormat="1" applyFill="1" applyBorder="1"/>
    <xf numFmtId="164" fontId="7" fillId="2" borderId="32" xfId="2" applyNumberFormat="1" applyFont="1" applyFill="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10" borderId="1" xfId="0" applyFont="1" applyFill="1" applyBorder="1" applyAlignment="1">
      <alignment horizontal="left" vertical="center" wrapText="1"/>
    </xf>
    <xf numFmtId="0" fontId="17" fillId="1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xf numFmtId="0" fontId="16" fillId="10" borderId="1" xfId="0" applyFont="1" applyFill="1" applyBorder="1" applyAlignment="1">
      <alignment horizontal="left" vertical="center"/>
    </xf>
    <xf numFmtId="1" fontId="7" fillId="5" borderId="23" xfId="0" applyNumberFormat="1" applyFont="1" applyFill="1" applyBorder="1" applyAlignment="1">
      <alignment horizontal="center"/>
    </xf>
    <xf numFmtId="0" fontId="0" fillId="5" borderId="27" xfId="0" applyFill="1" applyBorder="1"/>
    <xf numFmtId="0" fontId="0" fillId="4" borderId="4" xfId="0" applyFill="1" applyBorder="1" applyAlignment="1">
      <alignment vertical="center" wrapText="1"/>
    </xf>
    <xf numFmtId="0" fontId="16" fillId="0" borderId="10" xfId="0" applyFont="1" applyBorder="1" applyAlignment="1">
      <alignment horizontal="left" vertical="center" wrapText="1"/>
    </xf>
    <xf numFmtId="0" fontId="7" fillId="2" borderId="0" xfId="0" applyFont="1" applyFill="1"/>
    <xf numFmtId="0" fontId="7" fillId="2" borderId="0" xfId="0" applyFont="1" applyFill="1" applyAlignment="1">
      <alignment horizontal="center" vertical="center"/>
    </xf>
    <xf numFmtId="0" fontId="7" fillId="2" borderId="0" xfId="0" applyFont="1" applyFill="1" applyAlignment="1">
      <alignment horizontal="right"/>
    </xf>
    <xf numFmtId="0" fontId="7" fillId="2" borderId="0" xfId="0" applyFont="1" applyFill="1" applyAlignment="1">
      <alignment horizontal="right" vertical="center"/>
    </xf>
    <xf numFmtId="0" fontId="19" fillId="2" borderId="1" xfId="0" applyFont="1" applyFill="1" applyBorder="1" applyAlignment="1">
      <alignment vertical="center" wrapText="1"/>
    </xf>
    <xf numFmtId="9" fontId="7" fillId="2" borderId="0" xfId="0" applyNumberFormat="1" applyFont="1" applyFill="1" applyAlignment="1">
      <alignment horizontal="right" vertical="center"/>
    </xf>
    <xf numFmtId="0" fontId="0" fillId="6" borderId="2" xfId="0" applyFill="1" applyBorder="1"/>
    <xf numFmtId="0" fontId="0" fillId="4" borderId="1" xfId="0" applyFill="1" applyBorder="1" applyAlignment="1">
      <alignment horizontal="center"/>
    </xf>
    <xf numFmtId="0" fontId="7" fillId="2" borderId="35" xfId="0" applyFont="1" applyFill="1" applyBorder="1" applyAlignment="1">
      <alignment horizontal="center" vertical="center"/>
    </xf>
    <xf numFmtId="0" fontId="7" fillId="2" borderId="1" xfId="0" applyFont="1" applyFill="1" applyBorder="1" applyAlignment="1">
      <alignment horizontal="center"/>
    </xf>
    <xf numFmtId="0" fontId="0" fillId="3" borderId="34" xfId="0" applyFill="1" applyBorder="1" applyAlignment="1">
      <alignment horizontal="center"/>
    </xf>
    <xf numFmtId="0" fontId="0" fillId="3" borderId="2" xfId="0" applyFill="1" applyBorder="1" applyAlignment="1">
      <alignment horizontal="center"/>
    </xf>
    <xf numFmtId="0" fontId="0" fillId="3" borderId="33" xfId="0" applyFill="1" applyBorder="1" applyAlignment="1">
      <alignment horizontal="center" vertical="center"/>
    </xf>
    <xf numFmtId="0" fontId="0" fillId="3" borderId="1" xfId="0" applyFill="1" applyBorder="1" applyAlignment="1">
      <alignment horizontal="center"/>
    </xf>
    <xf numFmtId="0" fontId="0" fillId="5" borderId="34" xfId="0" applyFill="1" applyBorder="1" applyAlignment="1">
      <alignment horizontal="center"/>
    </xf>
    <xf numFmtId="0" fontId="0" fillId="5" borderId="2" xfId="0" applyFill="1" applyBorder="1" applyAlignment="1">
      <alignment horizontal="center"/>
    </xf>
    <xf numFmtId="0" fontId="0" fillId="5" borderId="1" xfId="0" applyFill="1" applyBorder="1" applyAlignment="1">
      <alignment horizontal="center"/>
    </xf>
    <xf numFmtId="1" fontId="7" fillId="3" borderId="24" xfId="0" applyNumberFormat="1" applyFont="1" applyFill="1" applyBorder="1" applyAlignment="1">
      <alignment horizontal="center"/>
    </xf>
    <xf numFmtId="1" fontId="7" fillId="6" borderId="23" xfId="0" applyNumberFormat="1" applyFont="1" applyFill="1" applyBorder="1" applyAlignment="1">
      <alignment horizontal="center"/>
    </xf>
    <xf numFmtId="0" fontId="0" fillId="6" borderId="27" xfId="0" applyFill="1" applyBorder="1"/>
    <xf numFmtId="0" fontId="0" fillId="5" borderId="1" xfId="0" applyFill="1" applyBorder="1" applyAlignment="1">
      <alignment horizontal="center" wrapText="1"/>
    </xf>
    <xf numFmtId="0" fontId="0" fillId="5" borderId="1" xfId="0" applyFill="1" applyBorder="1" applyAlignment="1">
      <alignment horizontal="right" wrapText="1"/>
    </xf>
    <xf numFmtId="0" fontId="0" fillId="4" borderId="34" xfId="0" applyFill="1" applyBorder="1" applyAlignment="1">
      <alignment horizontal="center" vertical="center" wrapText="1"/>
    </xf>
    <xf numFmtId="0" fontId="0" fillId="4" borderId="2" xfId="0" applyFill="1" applyBorder="1" applyAlignment="1">
      <alignment horizontal="center"/>
    </xf>
    <xf numFmtId="0" fontId="0" fillId="4" borderId="36" xfId="0" applyFill="1" applyBorder="1" applyAlignment="1">
      <alignment horizontal="center"/>
    </xf>
    <xf numFmtId="0" fontId="0" fillId="7" borderId="34" xfId="0" applyFill="1" applyBorder="1" applyAlignment="1">
      <alignment horizontal="center"/>
    </xf>
    <xf numFmtId="0" fontId="0" fillId="7" borderId="2" xfId="0" applyFill="1" applyBorder="1" applyAlignment="1">
      <alignment horizontal="center"/>
    </xf>
    <xf numFmtId="0" fontId="0" fillId="4" borderId="34" xfId="0" applyFill="1" applyBorder="1" applyAlignment="1">
      <alignment horizontal="center"/>
    </xf>
    <xf numFmtId="0" fontId="0" fillId="3" borderId="37" xfId="0" applyFill="1" applyBorder="1" applyAlignment="1">
      <alignment horizontal="center"/>
    </xf>
    <xf numFmtId="0" fontId="0" fillId="5" borderId="2" xfId="0" applyFill="1" applyBorder="1" applyAlignment="1">
      <alignment horizontal="center" wrapText="1"/>
    </xf>
    <xf numFmtId="0" fontId="7" fillId="5" borderId="38"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7" borderId="1" xfId="0" applyFill="1" applyBorder="1" applyAlignment="1">
      <alignment horizontal="center"/>
    </xf>
    <xf numFmtId="0" fontId="0" fillId="6" borderId="1" xfId="0" applyFill="1" applyBorder="1" applyAlignment="1">
      <alignment horizontal="center"/>
    </xf>
    <xf numFmtId="0" fontId="0" fillId="4" borderId="20" xfId="0" applyFill="1" applyBorder="1" applyAlignment="1">
      <alignment horizontal="center"/>
    </xf>
    <xf numFmtId="1" fontId="7" fillId="4" borderId="1" xfId="0" applyNumberFormat="1" applyFont="1" applyFill="1" applyBorder="1" applyAlignment="1">
      <alignment horizontal="center"/>
    </xf>
    <xf numFmtId="0" fontId="0" fillId="4" borderId="1" xfId="0" applyFill="1" applyBorder="1"/>
    <xf numFmtId="0" fontId="0" fillId="2" borderId="20" xfId="0" applyFill="1" applyBorder="1" applyAlignment="1">
      <alignment horizontal="center"/>
    </xf>
    <xf numFmtId="1" fontId="7" fillId="4" borderId="24" xfId="0" applyNumberFormat="1" applyFont="1" applyFill="1" applyBorder="1" applyAlignment="1">
      <alignment horizontal="center"/>
    </xf>
    <xf numFmtId="0" fontId="0" fillId="4" borderId="22" xfId="0" applyFill="1" applyBorder="1"/>
    <xf numFmtId="0" fontId="0" fillId="4" borderId="37" xfId="0" applyFill="1" applyBorder="1" applyAlignment="1">
      <alignment horizontal="center"/>
    </xf>
    <xf numFmtId="1" fontId="7" fillId="4" borderId="23" xfId="0" applyNumberFormat="1" applyFont="1" applyFill="1" applyBorder="1" applyAlignment="1">
      <alignment horizontal="center"/>
    </xf>
    <xf numFmtId="0" fontId="0" fillId="4" borderId="27" xfId="0" applyFill="1" applyBorder="1"/>
    <xf numFmtId="0" fontId="0" fillId="4" borderId="21" xfId="0" applyFill="1" applyBorder="1" applyAlignment="1">
      <alignment horizont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7" fillId="5" borderId="26" xfId="0" applyFont="1" applyFill="1" applyBorder="1" applyAlignment="1">
      <alignment horizontal="center" vertical="center" wrapText="1"/>
    </xf>
    <xf numFmtId="0" fontId="7" fillId="5" borderId="6" xfId="0"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3442607</xdr:colOff>
      <xdr:row>23</xdr:row>
      <xdr:rowOff>263679</xdr:rowOff>
    </xdr:from>
    <xdr:ext cx="11109981" cy="937629"/>
    <xdr:sp macro="" textlink="">
      <xdr:nvSpPr>
        <xdr:cNvPr id="2" name="Rectángulo 1">
          <a:extLst>
            <a:ext uri="{FF2B5EF4-FFF2-40B4-BE49-F238E27FC236}">
              <a16:creationId xmlns:a16="http://schemas.microsoft.com/office/drawing/2014/main" id="{00000000-0008-0000-0000-000002000000}"/>
            </a:ext>
          </a:extLst>
        </xdr:cNvPr>
        <xdr:cNvSpPr/>
      </xdr:nvSpPr>
      <xdr:spPr>
        <a:xfrm rot="19904993">
          <a:off x="5320393" y="9802286"/>
          <a:ext cx="11109981" cy="937629"/>
        </a:xfrm>
        <a:prstGeom prst="rect">
          <a:avLst/>
        </a:prstGeom>
        <a:noFill/>
      </xdr:spPr>
      <xdr:txBody>
        <a:bodyPr wrap="square" lIns="91440" tIns="45720" rIns="91440" bIns="45720">
          <a:spAutoFit/>
        </a:bodyPr>
        <a:lstStyle/>
        <a:p>
          <a:pPr algn="ctr"/>
          <a:r>
            <a:rPr lang="es-ES" sz="5400" b="0" cap="none" spc="0">
              <a:ln w="0"/>
              <a:solidFill>
                <a:schemeClr val="bg1">
                  <a:lumMod val="75000"/>
                </a:schemeClr>
              </a:solidFill>
              <a:effectLst>
                <a:outerShdw blurRad="38100" dist="19050" dir="2700000" algn="tl" rotWithShape="0">
                  <a:schemeClr val="bg1">
                    <a:lumMod val="85000"/>
                    <a:alpha val="40000"/>
                  </a:schemeClr>
                </a:outerShdw>
              </a:effectLst>
            </a:rPr>
            <a:t>CONFIDENCIAL</a:t>
          </a:r>
        </a:p>
      </xdr:txBody>
    </xdr:sp>
    <xdr:clientData/>
  </xdr:oneCellAnchor>
  <xdr:oneCellAnchor>
    <xdr:from>
      <xdr:col>2</xdr:col>
      <xdr:colOff>5129892</xdr:colOff>
      <xdr:row>9</xdr:row>
      <xdr:rowOff>0</xdr:rowOff>
    </xdr:from>
    <xdr:ext cx="11109981" cy="937629"/>
    <xdr:sp macro="" textlink="">
      <xdr:nvSpPr>
        <xdr:cNvPr id="3" name="Rectángulo 2">
          <a:extLst>
            <a:ext uri="{FF2B5EF4-FFF2-40B4-BE49-F238E27FC236}">
              <a16:creationId xmlns:a16="http://schemas.microsoft.com/office/drawing/2014/main" id="{00000000-0008-0000-0000-000003000000}"/>
            </a:ext>
          </a:extLst>
        </xdr:cNvPr>
        <xdr:cNvSpPr/>
      </xdr:nvSpPr>
      <xdr:spPr>
        <a:xfrm rot="19904993">
          <a:off x="7007678" y="2925536"/>
          <a:ext cx="11109981" cy="937629"/>
        </a:xfrm>
        <a:prstGeom prst="rect">
          <a:avLst/>
        </a:prstGeom>
        <a:noFill/>
      </xdr:spPr>
      <xdr:txBody>
        <a:bodyPr wrap="square" lIns="91440" tIns="45720" rIns="91440" bIns="45720">
          <a:spAutoFit/>
        </a:bodyPr>
        <a:lstStyle/>
        <a:p>
          <a:pPr algn="ctr"/>
          <a:r>
            <a:rPr lang="es-ES" sz="5400" b="0" cap="none" spc="0">
              <a:ln w="0"/>
              <a:solidFill>
                <a:schemeClr val="bg1">
                  <a:lumMod val="75000"/>
                </a:schemeClr>
              </a:solidFill>
              <a:effectLst>
                <a:outerShdw blurRad="38100" dist="19050" dir="2700000" algn="tl" rotWithShape="0">
                  <a:schemeClr val="bg1">
                    <a:lumMod val="85000"/>
                    <a:alpha val="40000"/>
                  </a:schemeClr>
                </a:outerShdw>
              </a:effectLst>
            </a:rPr>
            <a:t>CONFIDENCIAL</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2381250</xdr:colOff>
      <xdr:row>11</xdr:row>
      <xdr:rowOff>77905</xdr:rowOff>
    </xdr:from>
    <xdr:ext cx="11109981" cy="937629"/>
    <xdr:sp macro="" textlink="">
      <xdr:nvSpPr>
        <xdr:cNvPr id="2" name="Rectángulo 1">
          <a:extLst>
            <a:ext uri="{FF2B5EF4-FFF2-40B4-BE49-F238E27FC236}">
              <a16:creationId xmlns:a16="http://schemas.microsoft.com/office/drawing/2014/main" id="{00000000-0008-0000-0100-000002000000}"/>
            </a:ext>
          </a:extLst>
        </xdr:cNvPr>
        <xdr:cNvSpPr/>
      </xdr:nvSpPr>
      <xdr:spPr>
        <a:xfrm rot="19904993">
          <a:off x="2495550" y="2573455"/>
          <a:ext cx="11109981" cy="937629"/>
        </a:xfrm>
        <a:prstGeom prst="rect">
          <a:avLst/>
        </a:prstGeom>
        <a:noFill/>
      </xdr:spPr>
      <xdr:txBody>
        <a:bodyPr wrap="square" lIns="91440" tIns="45720" rIns="91440" bIns="45720">
          <a:spAutoFit/>
        </a:bodyPr>
        <a:lstStyle/>
        <a:p>
          <a:pPr algn="ctr"/>
          <a:r>
            <a:rPr lang="es-ES" sz="5400" b="0" cap="none" spc="0">
              <a:ln w="0"/>
              <a:solidFill>
                <a:schemeClr val="bg1">
                  <a:lumMod val="75000"/>
                </a:schemeClr>
              </a:solidFill>
              <a:effectLst>
                <a:outerShdw blurRad="38100" dist="19050" dir="2700000" algn="tl" rotWithShape="0">
                  <a:schemeClr val="bg1">
                    <a:lumMod val="85000"/>
                    <a:alpha val="40000"/>
                  </a:schemeClr>
                </a:outerShdw>
              </a:effectLst>
            </a:rPr>
            <a:t>CONFIDENCIAL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1"/>
  <sheetViews>
    <sheetView view="pageBreakPreview" topLeftCell="A364" zoomScale="60" zoomScaleNormal="70" workbookViewId="0">
      <selection activeCell="F380" sqref="F380"/>
    </sheetView>
  </sheetViews>
  <sheetFormatPr baseColWidth="10" defaultColWidth="11.42578125" defaultRowHeight="15" x14ac:dyDescent="0.25"/>
  <cols>
    <col min="1" max="1" width="22" style="2" customWidth="1"/>
    <col min="2" max="2" width="6.140625" style="4" customWidth="1"/>
    <col min="3" max="3" width="99.7109375" style="2" customWidth="1"/>
    <col min="4" max="4" width="1.140625" style="2" hidden="1" customWidth="1"/>
    <col min="5" max="5" width="27.7109375" style="10" bestFit="1" customWidth="1"/>
    <col min="6" max="6" width="14.85546875" style="10" customWidth="1"/>
    <col min="7" max="8" width="24.5703125" style="4" customWidth="1"/>
    <col min="9" max="9" width="14.85546875" style="2" hidden="1" customWidth="1"/>
    <col min="10" max="16384" width="11.42578125" style="2"/>
  </cols>
  <sheetData>
    <row r="1" spans="1:8" ht="34.5" customHeight="1" x14ac:dyDescent="0.4">
      <c r="A1" s="18" t="s">
        <v>0</v>
      </c>
    </row>
    <row r="2" spans="1:8" ht="34.5" customHeight="1" x14ac:dyDescent="0.4">
      <c r="A2" s="18"/>
    </row>
    <row r="3" spans="1:8" ht="26.25" x14ac:dyDescent="0.4">
      <c r="A3" s="18" t="s">
        <v>1</v>
      </c>
    </row>
    <row r="6" spans="1:8" ht="15.75" x14ac:dyDescent="0.25">
      <c r="A6" s="20" t="s">
        <v>2</v>
      </c>
      <c r="B6" s="9"/>
      <c r="C6" s="1"/>
    </row>
    <row r="7" spans="1:8" hidden="1" x14ac:dyDescent="0.25">
      <c r="A7" s="3"/>
      <c r="B7" s="10"/>
    </row>
    <row r="9" spans="1:8" ht="74.25" customHeight="1" x14ac:dyDescent="0.25">
      <c r="A9" s="7" t="s">
        <v>2</v>
      </c>
      <c r="B9" s="219" t="s">
        <v>3</v>
      </c>
      <c r="C9" s="220"/>
      <c r="E9" s="19" t="s">
        <v>4</v>
      </c>
    </row>
    <row r="10" spans="1:8" s="28" customFormat="1" ht="69.599999999999994" customHeight="1" x14ac:dyDescent="0.25">
      <c r="A10" s="27" t="s">
        <v>5</v>
      </c>
      <c r="B10" s="221" t="s">
        <v>6</v>
      </c>
      <c r="C10" s="222"/>
      <c r="E10" s="29">
        <v>5</v>
      </c>
      <c r="F10" s="30"/>
      <c r="G10" s="31"/>
      <c r="H10" s="31"/>
    </row>
    <row r="11" spans="1:8" s="28" customFormat="1" ht="96" customHeight="1" x14ac:dyDescent="0.25">
      <c r="A11" s="27" t="s">
        <v>7</v>
      </c>
      <c r="B11" s="223" t="s">
        <v>8</v>
      </c>
      <c r="C11" s="224"/>
      <c r="E11" s="29">
        <v>2</v>
      </c>
      <c r="F11" s="31"/>
      <c r="G11" s="31"/>
      <c r="H11" s="31"/>
    </row>
    <row r="12" spans="1:8" s="28" customFormat="1" ht="39.6" customHeight="1" x14ac:dyDescent="0.25">
      <c r="A12" s="27" t="s">
        <v>9</v>
      </c>
      <c r="B12" s="223" t="s">
        <v>10</v>
      </c>
      <c r="C12" s="224"/>
      <c r="E12" s="27">
        <v>0</v>
      </c>
      <c r="F12" s="31"/>
      <c r="G12" s="31"/>
      <c r="H12" s="31"/>
    </row>
    <row r="13" spans="1:8" x14ac:dyDescent="0.25">
      <c r="A13" s="4"/>
      <c r="C13" s="6"/>
    </row>
    <row r="14" spans="1:8" ht="15.75" thickBot="1" x14ac:dyDescent="0.3">
      <c r="A14" s="3"/>
      <c r="B14" s="10"/>
      <c r="C14" s="3"/>
    </row>
    <row r="15" spans="1:8" ht="15.75" thickBot="1" x14ac:dyDescent="0.3">
      <c r="A15" s="3"/>
      <c r="B15" s="10"/>
      <c r="C15" s="3"/>
      <c r="E15" s="225" t="s">
        <v>11</v>
      </c>
      <c r="F15" s="226"/>
    </row>
    <row r="16" spans="1:8" ht="15.75" hidden="1" thickBot="1" x14ac:dyDescent="0.3">
      <c r="E16" s="89"/>
      <c r="F16" s="90"/>
    </row>
    <row r="17" spans="1:9" ht="78.75" customHeight="1" thickBot="1" x14ac:dyDescent="0.3">
      <c r="A17" s="32" t="s">
        <v>12</v>
      </c>
      <c r="B17" s="33"/>
      <c r="C17" s="33" t="s">
        <v>13</v>
      </c>
      <c r="D17" s="34"/>
      <c r="E17" s="35" t="s">
        <v>14</v>
      </c>
      <c r="F17" s="36" t="s">
        <v>15</v>
      </c>
      <c r="G17" s="36" t="s">
        <v>16</v>
      </c>
      <c r="H17" s="205" t="s">
        <v>17</v>
      </c>
    </row>
    <row r="18" spans="1:9" ht="25.5" customHeight="1" x14ac:dyDescent="0.25">
      <c r="A18" s="91"/>
      <c r="B18" s="92"/>
      <c r="C18" s="92"/>
      <c r="D18" s="93"/>
      <c r="E18" s="65">
        <v>12</v>
      </c>
      <c r="F18" s="94"/>
      <c r="G18" s="197"/>
      <c r="H18" s="206"/>
    </row>
    <row r="19" spans="1:9" ht="15" customHeight="1" x14ac:dyDescent="0.25">
      <c r="A19" s="95"/>
      <c r="B19" s="96" t="s">
        <v>18</v>
      </c>
      <c r="C19" s="97" t="s">
        <v>19</v>
      </c>
      <c r="E19" s="66"/>
      <c r="F19" s="98">
        <v>3</v>
      </c>
      <c r="G19" s="198"/>
      <c r="H19" s="182">
        <f>I19*F19</f>
        <v>0</v>
      </c>
      <c r="I19" s="2">
        <f>IF(G19=$A$10,$E$10,IF(G19=$A$11,$E$11,$E$12))</f>
        <v>0</v>
      </c>
    </row>
    <row r="20" spans="1:9" x14ac:dyDescent="0.25">
      <c r="A20" s="99"/>
      <c r="B20" s="100" t="s">
        <v>20</v>
      </c>
      <c r="C20" s="8" t="s">
        <v>21</v>
      </c>
      <c r="E20" s="66"/>
      <c r="F20" s="98">
        <v>2</v>
      </c>
      <c r="G20" s="198"/>
      <c r="H20" s="182">
        <f t="shared" ref="H20:H83" si="0">I20*F20</f>
        <v>0</v>
      </c>
      <c r="I20" s="2">
        <f t="shared" ref="I20:I83" si="1">IF(G20=$A$10,$E$10,IF(G20=$A$11,$E$11,$E$12))</f>
        <v>0</v>
      </c>
    </row>
    <row r="21" spans="1:9" ht="75" x14ac:dyDescent="0.25">
      <c r="A21" s="99"/>
      <c r="B21" s="84" t="s">
        <v>22</v>
      </c>
      <c r="C21" s="5" t="s">
        <v>23</v>
      </c>
      <c r="E21" s="66"/>
      <c r="F21" s="98">
        <v>0.7</v>
      </c>
      <c r="G21" s="198"/>
      <c r="H21" s="182">
        <f t="shared" si="0"/>
        <v>0</v>
      </c>
      <c r="I21" s="2">
        <f t="shared" si="1"/>
        <v>0</v>
      </c>
    </row>
    <row r="22" spans="1:9" ht="45" x14ac:dyDescent="0.25">
      <c r="A22" s="99" t="s">
        <v>24</v>
      </c>
      <c r="B22" s="100" t="s">
        <v>25</v>
      </c>
      <c r="C22" s="5" t="s">
        <v>26</v>
      </c>
      <c r="E22" s="66"/>
      <c r="F22" s="98">
        <v>1</v>
      </c>
      <c r="G22" s="198"/>
      <c r="H22" s="182">
        <f t="shared" si="0"/>
        <v>0</v>
      </c>
      <c r="I22" s="2">
        <f t="shared" si="1"/>
        <v>0</v>
      </c>
    </row>
    <row r="23" spans="1:9" ht="15" customHeight="1" x14ac:dyDescent="0.25">
      <c r="A23" s="99" t="s">
        <v>27</v>
      </c>
      <c r="B23" s="84" t="s">
        <v>28</v>
      </c>
      <c r="C23" s="8" t="s">
        <v>29</v>
      </c>
      <c r="E23" s="66"/>
      <c r="F23" s="98">
        <v>0.45</v>
      </c>
      <c r="G23" s="198"/>
      <c r="H23" s="182">
        <f t="shared" si="0"/>
        <v>0</v>
      </c>
      <c r="I23" s="2">
        <f t="shared" si="1"/>
        <v>0</v>
      </c>
    </row>
    <row r="24" spans="1:9" ht="90" x14ac:dyDescent="0.25">
      <c r="A24" s="99" t="s">
        <v>30</v>
      </c>
      <c r="B24" s="100" t="s">
        <v>31</v>
      </c>
      <c r="C24" s="5" t="s">
        <v>32</v>
      </c>
      <c r="E24" s="66"/>
      <c r="F24" s="98">
        <v>0.9</v>
      </c>
      <c r="G24" s="198"/>
      <c r="H24" s="182">
        <f t="shared" si="0"/>
        <v>0</v>
      </c>
      <c r="I24" s="2">
        <f t="shared" si="1"/>
        <v>0</v>
      </c>
    </row>
    <row r="25" spans="1:9" ht="60" x14ac:dyDescent="0.25">
      <c r="A25" s="99"/>
      <c r="B25" s="84" t="s">
        <v>33</v>
      </c>
      <c r="C25" s="5" t="s">
        <v>34</v>
      </c>
      <c r="E25" s="66"/>
      <c r="F25" s="98">
        <v>0.9</v>
      </c>
      <c r="G25" s="198"/>
      <c r="H25" s="182">
        <f t="shared" si="0"/>
        <v>0</v>
      </c>
      <c r="I25" s="2">
        <f t="shared" si="1"/>
        <v>0</v>
      </c>
    </row>
    <row r="26" spans="1:9" ht="90" x14ac:dyDescent="0.25">
      <c r="A26" s="99"/>
      <c r="B26" s="100" t="s">
        <v>35</v>
      </c>
      <c r="C26" s="5" t="s">
        <v>36</v>
      </c>
      <c r="E26" s="66"/>
      <c r="F26" s="98">
        <v>0.9</v>
      </c>
      <c r="G26" s="198"/>
      <c r="H26" s="182">
        <f t="shared" si="0"/>
        <v>0</v>
      </c>
      <c r="I26" s="2">
        <f t="shared" si="1"/>
        <v>0</v>
      </c>
    </row>
    <row r="27" spans="1:9" ht="15" customHeight="1" x14ac:dyDescent="0.25">
      <c r="A27" s="99"/>
      <c r="B27" s="84" t="s">
        <v>37</v>
      </c>
      <c r="C27" s="8" t="s">
        <v>38</v>
      </c>
      <c r="E27" s="66"/>
      <c r="F27" s="98">
        <v>0.9</v>
      </c>
      <c r="G27" s="198"/>
      <c r="H27" s="182">
        <f t="shared" si="0"/>
        <v>0</v>
      </c>
      <c r="I27" s="2">
        <f t="shared" si="1"/>
        <v>0</v>
      </c>
    </row>
    <row r="28" spans="1:9" ht="105" x14ac:dyDescent="0.25">
      <c r="A28" s="99"/>
      <c r="B28" s="101" t="s">
        <v>39</v>
      </c>
      <c r="C28" s="5" t="s">
        <v>40</v>
      </c>
      <c r="E28" s="66"/>
      <c r="F28" s="98">
        <v>0.25</v>
      </c>
      <c r="G28" s="198"/>
      <c r="H28" s="182">
        <f t="shared" si="0"/>
        <v>0</v>
      </c>
      <c r="I28" s="2">
        <f t="shared" si="1"/>
        <v>0</v>
      </c>
    </row>
    <row r="29" spans="1:9" ht="30" customHeight="1" thickBot="1" x14ac:dyDescent="0.3">
      <c r="A29" s="102"/>
      <c r="B29" s="103" t="s">
        <v>41</v>
      </c>
      <c r="C29" s="12" t="s">
        <v>42</v>
      </c>
      <c r="D29" s="104"/>
      <c r="E29" s="67"/>
      <c r="F29" s="98">
        <v>1</v>
      </c>
      <c r="G29" s="198"/>
      <c r="H29" s="209">
        <f t="shared" si="0"/>
        <v>0</v>
      </c>
      <c r="I29" s="2">
        <f t="shared" si="1"/>
        <v>0</v>
      </c>
    </row>
    <row r="30" spans="1:9" ht="21" customHeight="1" x14ac:dyDescent="0.25">
      <c r="A30" s="105"/>
      <c r="B30" s="106"/>
      <c r="C30" s="16"/>
      <c r="D30" s="107"/>
      <c r="E30" s="68">
        <v>4</v>
      </c>
      <c r="F30" s="108"/>
      <c r="G30" s="189"/>
      <c r="H30" s="191"/>
      <c r="I30" s="2">
        <f t="shared" si="1"/>
        <v>0</v>
      </c>
    </row>
    <row r="31" spans="1:9" ht="15" customHeight="1" x14ac:dyDescent="0.25">
      <c r="A31" s="109" t="s">
        <v>43</v>
      </c>
      <c r="B31" s="100" t="s">
        <v>44</v>
      </c>
      <c r="C31" s="5" t="s">
        <v>45</v>
      </c>
      <c r="E31" s="69"/>
      <c r="F31" s="110">
        <v>1</v>
      </c>
      <c r="G31" s="190"/>
      <c r="H31" s="191">
        <f t="shared" si="0"/>
        <v>0</v>
      </c>
      <c r="I31" s="2">
        <f t="shared" si="1"/>
        <v>0</v>
      </c>
    </row>
    <row r="32" spans="1:9" ht="15" customHeight="1" x14ac:dyDescent="0.25">
      <c r="A32" s="109" t="s">
        <v>46</v>
      </c>
      <c r="B32" s="100" t="s">
        <v>47</v>
      </c>
      <c r="C32" s="8" t="s">
        <v>48</v>
      </c>
      <c r="E32" s="69"/>
      <c r="F32" s="110">
        <v>1</v>
      </c>
      <c r="G32" s="190"/>
      <c r="H32" s="191">
        <f t="shared" si="0"/>
        <v>0</v>
      </c>
      <c r="I32" s="2">
        <f t="shared" si="1"/>
        <v>0</v>
      </c>
    </row>
    <row r="33" spans="1:9" ht="15" customHeight="1" x14ac:dyDescent="0.25">
      <c r="A33" s="109" t="s">
        <v>49</v>
      </c>
      <c r="B33" s="100" t="s">
        <v>50</v>
      </c>
      <c r="C33" s="8" t="s">
        <v>51</v>
      </c>
      <c r="E33" s="69"/>
      <c r="F33" s="110">
        <v>0.3</v>
      </c>
      <c r="G33" s="190"/>
      <c r="H33" s="191">
        <f t="shared" si="0"/>
        <v>0</v>
      </c>
      <c r="I33" s="2">
        <f t="shared" si="1"/>
        <v>0</v>
      </c>
    </row>
    <row r="34" spans="1:9" ht="17.100000000000001" customHeight="1" x14ac:dyDescent="0.25">
      <c r="A34" s="109" t="s">
        <v>46</v>
      </c>
      <c r="B34" s="100" t="s">
        <v>52</v>
      </c>
      <c r="C34" s="8" t="s">
        <v>53</v>
      </c>
      <c r="E34" s="69"/>
      <c r="F34" s="110">
        <v>0.7</v>
      </c>
      <c r="G34" s="190"/>
      <c r="H34" s="191">
        <f t="shared" si="0"/>
        <v>0</v>
      </c>
      <c r="I34" s="2">
        <f t="shared" si="1"/>
        <v>0</v>
      </c>
    </row>
    <row r="35" spans="1:9" ht="24.75" customHeight="1" thickBot="1" x14ac:dyDescent="0.3">
      <c r="A35" s="111" t="s">
        <v>54</v>
      </c>
      <c r="B35" s="103" t="s">
        <v>55</v>
      </c>
      <c r="C35" s="12" t="s">
        <v>56</v>
      </c>
      <c r="D35" s="104"/>
      <c r="E35" s="70"/>
      <c r="F35" s="112">
        <v>1</v>
      </c>
      <c r="G35" s="190"/>
      <c r="H35" s="191">
        <f t="shared" si="0"/>
        <v>0</v>
      </c>
      <c r="I35" s="2">
        <f t="shared" si="1"/>
        <v>0</v>
      </c>
    </row>
    <row r="36" spans="1:9" x14ac:dyDescent="0.25">
      <c r="A36" s="113"/>
      <c r="B36" s="106"/>
      <c r="C36" s="16"/>
      <c r="D36" s="107"/>
      <c r="E36" s="71">
        <v>12</v>
      </c>
      <c r="F36" s="114"/>
      <c r="G36" s="185"/>
      <c r="H36" s="188"/>
      <c r="I36" s="2">
        <f t="shared" si="1"/>
        <v>0</v>
      </c>
    </row>
    <row r="37" spans="1:9" ht="30" x14ac:dyDescent="0.25">
      <c r="A37" s="115"/>
      <c r="B37" s="100" t="s">
        <v>57</v>
      </c>
      <c r="C37" s="5" t="s">
        <v>58</v>
      </c>
      <c r="E37" s="72"/>
      <c r="F37" s="116">
        <v>1</v>
      </c>
      <c r="G37" s="186"/>
      <c r="H37" s="188">
        <f t="shared" si="0"/>
        <v>0</v>
      </c>
      <c r="I37" s="2">
        <f t="shared" si="1"/>
        <v>0</v>
      </c>
    </row>
    <row r="38" spans="1:9" x14ac:dyDescent="0.25">
      <c r="A38" s="115"/>
      <c r="B38" s="100" t="s">
        <v>59</v>
      </c>
      <c r="C38" s="8" t="s">
        <v>60</v>
      </c>
      <c r="E38" s="72"/>
      <c r="F38" s="116">
        <v>1</v>
      </c>
      <c r="G38" s="186"/>
      <c r="H38" s="188">
        <f t="shared" si="0"/>
        <v>0</v>
      </c>
      <c r="I38" s="2">
        <f t="shared" si="1"/>
        <v>0</v>
      </c>
    </row>
    <row r="39" spans="1:9" ht="19.5" customHeight="1" x14ac:dyDescent="0.25">
      <c r="A39" s="115"/>
      <c r="B39" s="100" t="s">
        <v>61</v>
      </c>
      <c r="C39" s="8" t="s">
        <v>62</v>
      </c>
      <c r="E39" s="72"/>
      <c r="F39" s="116">
        <v>2</v>
      </c>
      <c r="G39" s="186"/>
      <c r="H39" s="188">
        <f t="shared" si="0"/>
        <v>0</v>
      </c>
      <c r="I39" s="2">
        <f t="shared" si="1"/>
        <v>0</v>
      </c>
    </row>
    <row r="40" spans="1:9" ht="30" x14ac:dyDescent="0.25">
      <c r="A40" s="115"/>
      <c r="B40" s="100" t="s">
        <v>63</v>
      </c>
      <c r="C40" s="5" t="s">
        <v>64</v>
      </c>
      <c r="E40" s="72"/>
      <c r="F40" s="116">
        <v>1</v>
      </c>
      <c r="G40" s="186"/>
      <c r="H40" s="188">
        <f t="shared" si="0"/>
        <v>0</v>
      </c>
      <c r="I40" s="2">
        <f t="shared" si="1"/>
        <v>0</v>
      </c>
    </row>
    <row r="41" spans="1:9" ht="60" x14ac:dyDescent="0.25">
      <c r="A41" s="117"/>
      <c r="B41" s="100" t="s">
        <v>65</v>
      </c>
      <c r="C41" s="5" t="s">
        <v>66</v>
      </c>
      <c r="E41" s="72"/>
      <c r="F41" s="116">
        <v>1</v>
      </c>
      <c r="G41" s="186"/>
      <c r="H41" s="188">
        <f t="shared" si="0"/>
        <v>0</v>
      </c>
      <c r="I41" s="2">
        <f t="shared" si="1"/>
        <v>0</v>
      </c>
    </row>
    <row r="42" spans="1:9" ht="26.45" customHeight="1" x14ac:dyDescent="0.25">
      <c r="A42" s="117" t="s">
        <v>67</v>
      </c>
      <c r="B42" s="100" t="s">
        <v>68</v>
      </c>
      <c r="C42" s="8" t="s">
        <v>69</v>
      </c>
      <c r="E42" s="72"/>
      <c r="F42" s="116">
        <v>1</v>
      </c>
      <c r="G42" s="186"/>
      <c r="H42" s="188">
        <f t="shared" si="0"/>
        <v>0</v>
      </c>
      <c r="I42" s="2">
        <f t="shared" si="1"/>
        <v>0</v>
      </c>
    </row>
    <row r="43" spans="1:9" ht="45" x14ac:dyDescent="0.25">
      <c r="A43" s="117" t="s">
        <v>46</v>
      </c>
      <c r="B43" s="100" t="s">
        <v>70</v>
      </c>
      <c r="C43" s="5" t="s">
        <v>71</v>
      </c>
      <c r="E43" s="72"/>
      <c r="F43" s="116">
        <v>0.7</v>
      </c>
      <c r="G43" s="186"/>
      <c r="H43" s="188">
        <f t="shared" si="0"/>
        <v>0</v>
      </c>
      <c r="I43" s="2">
        <f t="shared" si="1"/>
        <v>0</v>
      </c>
    </row>
    <row r="44" spans="1:9" ht="30" x14ac:dyDescent="0.25">
      <c r="A44" s="117" t="s">
        <v>43</v>
      </c>
      <c r="B44" s="100" t="s">
        <v>72</v>
      </c>
      <c r="C44" s="5" t="s">
        <v>73</v>
      </c>
      <c r="E44" s="72"/>
      <c r="F44" s="116">
        <v>1</v>
      </c>
      <c r="G44" s="186"/>
      <c r="H44" s="188">
        <f t="shared" si="0"/>
        <v>0</v>
      </c>
      <c r="I44" s="2">
        <f t="shared" si="1"/>
        <v>0</v>
      </c>
    </row>
    <row r="45" spans="1:9" x14ac:dyDescent="0.25">
      <c r="A45" s="117"/>
      <c r="B45" s="100" t="s">
        <v>74</v>
      </c>
      <c r="C45" s="8" t="s">
        <v>75</v>
      </c>
      <c r="E45" s="72"/>
      <c r="F45" s="116">
        <v>0.3</v>
      </c>
      <c r="G45" s="186"/>
      <c r="H45" s="188">
        <f t="shared" si="0"/>
        <v>0</v>
      </c>
      <c r="I45" s="2">
        <f t="shared" si="1"/>
        <v>0</v>
      </c>
    </row>
    <row r="46" spans="1:9" x14ac:dyDescent="0.25">
      <c r="A46" s="117"/>
      <c r="B46" s="100" t="s">
        <v>76</v>
      </c>
      <c r="C46" s="5" t="s">
        <v>77</v>
      </c>
      <c r="E46" s="72"/>
      <c r="F46" s="116">
        <v>1</v>
      </c>
      <c r="G46" s="186"/>
      <c r="H46" s="188">
        <f t="shared" si="0"/>
        <v>0</v>
      </c>
      <c r="I46" s="2">
        <f t="shared" si="1"/>
        <v>0</v>
      </c>
    </row>
    <row r="47" spans="1:9" ht="25.5" customHeight="1" thickBot="1" x14ac:dyDescent="0.3">
      <c r="A47" s="118"/>
      <c r="B47" s="103" t="s">
        <v>78</v>
      </c>
      <c r="C47" s="12" t="s">
        <v>79</v>
      </c>
      <c r="D47" s="104"/>
      <c r="E47" s="73"/>
      <c r="F47" s="116">
        <v>2</v>
      </c>
      <c r="G47" s="187"/>
      <c r="H47" s="188">
        <f t="shared" si="0"/>
        <v>0</v>
      </c>
      <c r="I47" s="2">
        <f t="shared" si="1"/>
        <v>0</v>
      </c>
    </row>
    <row r="48" spans="1:9" x14ac:dyDescent="0.25">
      <c r="A48" s="173"/>
      <c r="B48" s="106"/>
      <c r="C48" s="16"/>
      <c r="D48" s="107"/>
      <c r="E48" s="65">
        <v>12</v>
      </c>
      <c r="F48" s="131"/>
      <c r="G48" s="199"/>
      <c r="H48" s="182"/>
      <c r="I48" s="2">
        <f t="shared" si="1"/>
        <v>0</v>
      </c>
    </row>
    <row r="49" spans="1:9" ht="121.5" customHeight="1" x14ac:dyDescent="0.25">
      <c r="A49" s="119"/>
      <c r="B49" s="100" t="s">
        <v>18</v>
      </c>
      <c r="C49" s="5" t="s">
        <v>80</v>
      </c>
      <c r="E49" s="66"/>
      <c r="F49" s="98">
        <v>0.5</v>
      </c>
      <c r="G49" s="198"/>
      <c r="H49" s="182">
        <f t="shared" si="0"/>
        <v>0</v>
      </c>
      <c r="I49" s="2">
        <f t="shared" si="1"/>
        <v>0</v>
      </c>
    </row>
    <row r="50" spans="1:9" ht="66" customHeight="1" x14ac:dyDescent="0.25">
      <c r="A50" s="99"/>
      <c r="B50" s="100" t="s">
        <v>20</v>
      </c>
      <c r="C50" s="5" t="s">
        <v>81</v>
      </c>
      <c r="E50" s="66"/>
      <c r="F50" s="98">
        <v>0.1</v>
      </c>
      <c r="G50" s="198"/>
      <c r="H50" s="182">
        <f t="shared" si="0"/>
        <v>0</v>
      </c>
      <c r="I50" s="2">
        <f t="shared" si="1"/>
        <v>0</v>
      </c>
    </row>
    <row r="51" spans="1:9" ht="45" customHeight="1" x14ac:dyDescent="0.25">
      <c r="A51" s="99"/>
      <c r="B51" s="100" t="s">
        <v>22</v>
      </c>
      <c r="C51" s="5" t="s">
        <v>82</v>
      </c>
      <c r="E51" s="66"/>
      <c r="F51" s="98">
        <v>0.1</v>
      </c>
      <c r="G51" s="198"/>
      <c r="H51" s="182">
        <f t="shared" si="0"/>
        <v>0</v>
      </c>
      <c r="I51" s="2">
        <f t="shared" si="1"/>
        <v>0</v>
      </c>
    </row>
    <row r="52" spans="1:9" ht="45" x14ac:dyDescent="0.25">
      <c r="A52" s="119"/>
      <c r="B52" s="100" t="s">
        <v>25</v>
      </c>
      <c r="C52" s="5" t="s">
        <v>83</v>
      </c>
      <c r="E52" s="66"/>
      <c r="F52" s="98">
        <v>0.1</v>
      </c>
      <c r="G52" s="198"/>
      <c r="H52" s="182">
        <f t="shared" si="0"/>
        <v>0</v>
      </c>
      <c r="I52" s="2">
        <f t="shared" si="1"/>
        <v>0</v>
      </c>
    </row>
    <row r="53" spans="1:9" ht="45" x14ac:dyDescent="0.25">
      <c r="A53" s="119"/>
      <c r="B53" s="100" t="s">
        <v>28</v>
      </c>
      <c r="C53" s="5" t="s">
        <v>84</v>
      </c>
      <c r="E53" s="66"/>
      <c r="F53" s="98">
        <v>0.1</v>
      </c>
      <c r="G53" s="198"/>
      <c r="H53" s="182">
        <f t="shared" si="0"/>
        <v>0</v>
      </c>
      <c r="I53" s="2">
        <f t="shared" si="1"/>
        <v>0</v>
      </c>
    </row>
    <row r="54" spans="1:9" x14ac:dyDescent="0.25">
      <c r="A54" s="119"/>
      <c r="B54" s="100" t="s">
        <v>31</v>
      </c>
      <c r="C54" s="8" t="s">
        <v>85</v>
      </c>
      <c r="E54" s="66"/>
      <c r="F54" s="98">
        <v>0.1</v>
      </c>
      <c r="G54" s="198"/>
      <c r="H54" s="182">
        <f t="shared" si="0"/>
        <v>0</v>
      </c>
      <c r="I54" s="2">
        <f t="shared" si="1"/>
        <v>0</v>
      </c>
    </row>
    <row r="55" spans="1:9" ht="45" x14ac:dyDescent="0.25">
      <c r="A55" s="119"/>
      <c r="B55" s="100" t="s">
        <v>33</v>
      </c>
      <c r="C55" s="5" t="s">
        <v>86</v>
      </c>
      <c r="E55" s="66"/>
      <c r="F55" s="98">
        <v>0.1</v>
      </c>
      <c r="G55" s="198"/>
      <c r="H55" s="182">
        <f t="shared" si="0"/>
        <v>0</v>
      </c>
      <c r="I55" s="2">
        <f t="shared" si="1"/>
        <v>0</v>
      </c>
    </row>
    <row r="56" spans="1:9" ht="60" x14ac:dyDescent="0.25">
      <c r="A56" s="119"/>
      <c r="B56" s="100" t="s">
        <v>35</v>
      </c>
      <c r="C56" s="5" t="s">
        <v>87</v>
      </c>
      <c r="E56" s="66"/>
      <c r="F56" s="98">
        <v>0.1</v>
      </c>
      <c r="G56" s="198"/>
      <c r="H56" s="182">
        <f t="shared" si="0"/>
        <v>0</v>
      </c>
      <c r="I56" s="2">
        <f t="shared" si="1"/>
        <v>0</v>
      </c>
    </row>
    <row r="57" spans="1:9" ht="45" x14ac:dyDescent="0.25">
      <c r="A57" s="119"/>
      <c r="B57" s="100" t="s">
        <v>37</v>
      </c>
      <c r="C57" s="5" t="s">
        <v>88</v>
      </c>
      <c r="E57" s="66"/>
      <c r="F57" s="98">
        <v>0.1</v>
      </c>
      <c r="G57" s="198"/>
      <c r="H57" s="182">
        <f t="shared" si="0"/>
        <v>0</v>
      </c>
      <c r="I57" s="2">
        <f t="shared" si="1"/>
        <v>0</v>
      </c>
    </row>
    <row r="58" spans="1:9" ht="30" x14ac:dyDescent="0.25">
      <c r="A58" s="119"/>
      <c r="B58" s="100" t="s">
        <v>39</v>
      </c>
      <c r="C58" s="5" t="s">
        <v>89</v>
      </c>
      <c r="E58" s="66"/>
      <c r="F58" s="98">
        <v>0.1</v>
      </c>
      <c r="G58" s="198"/>
      <c r="H58" s="182">
        <f t="shared" si="0"/>
        <v>0</v>
      </c>
      <c r="I58" s="2">
        <f t="shared" si="1"/>
        <v>0</v>
      </c>
    </row>
    <row r="59" spans="1:9" ht="120" x14ac:dyDescent="0.25">
      <c r="A59" s="99"/>
      <c r="B59" s="100" t="s">
        <v>41</v>
      </c>
      <c r="C59" s="5" t="s">
        <v>90</v>
      </c>
      <c r="E59" s="66"/>
      <c r="F59" s="98">
        <v>0.1</v>
      </c>
      <c r="G59" s="198"/>
      <c r="H59" s="182">
        <f t="shared" si="0"/>
        <v>0</v>
      </c>
      <c r="I59" s="2">
        <f t="shared" si="1"/>
        <v>0</v>
      </c>
    </row>
    <row r="60" spans="1:9" ht="75" x14ac:dyDescent="0.25">
      <c r="A60" s="119"/>
      <c r="B60" s="100" t="s">
        <v>91</v>
      </c>
      <c r="C60" s="5" t="s">
        <v>92</v>
      </c>
      <c r="E60" s="66"/>
      <c r="F60" s="98">
        <v>0.1</v>
      </c>
      <c r="G60" s="198"/>
      <c r="H60" s="182">
        <f t="shared" si="0"/>
        <v>0</v>
      </c>
      <c r="I60" s="2">
        <f t="shared" si="1"/>
        <v>0</v>
      </c>
    </row>
    <row r="61" spans="1:9" ht="60" x14ac:dyDescent="0.25">
      <c r="A61" s="119"/>
      <c r="B61" s="100" t="s">
        <v>93</v>
      </c>
      <c r="C61" s="5" t="s">
        <v>94</v>
      </c>
      <c r="E61" s="66"/>
      <c r="F61" s="98">
        <v>0.1</v>
      </c>
      <c r="G61" s="198"/>
      <c r="H61" s="182">
        <f t="shared" si="0"/>
        <v>0</v>
      </c>
      <c r="I61" s="2">
        <f t="shared" si="1"/>
        <v>0</v>
      </c>
    </row>
    <row r="62" spans="1:9" ht="90" x14ac:dyDescent="0.25">
      <c r="A62" s="119"/>
      <c r="B62" s="100" t="s">
        <v>95</v>
      </c>
      <c r="C62" s="5" t="s">
        <v>96</v>
      </c>
      <c r="E62" s="66"/>
      <c r="F62" s="98">
        <v>0.1</v>
      </c>
      <c r="G62" s="198"/>
      <c r="H62" s="182">
        <f t="shared" si="0"/>
        <v>0</v>
      </c>
      <c r="I62" s="2">
        <f t="shared" si="1"/>
        <v>0</v>
      </c>
    </row>
    <row r="63" spans="1:9" ht="30" x14ac:dyDescent="0.25">
      <c r="A63" s="119"/>
      <c r="B63" s="100" t="s">
        <v>97</v>
      </c>
      <c r="C63" s="5" t="s">
        <v>98</v>
      </c>
      <c r="E63" s="66"/>
      <c r="F63" s="98">
        <v>0.1</v>
      </c>
      <c r="G63" s="198"/>
      <c r="H63" s="182">
        <f t="shared" si="0"/>
        <v>0</v>
      </c>
      <c r="I63" s="2">
        <f t="shared" si="1"/>
        <v>0</v>
      </c>
    </row>
    <row r="64" spans="1:9" ht="90" x14ac:dyDescent="0.25">
      <c r="A64" s="119"/>
      <c r="B64" s="100" t="s">
        <v>99</v>
      </c>
      <c r="C64" s="5" t="s">
        <v>100</v>
      </c>
      <c r="E64" s="66"/>
      <c r="F64" s="98">
        <v>0.1</v>
      </c>
      <c r="G64" s="198"/>
      <c r="H64" s="182">
        <f t="shared" si="0"/>
        <v>0</v>
      </c>
      <c r="I64" s="2">
        <f t="shared" si="1"/>
        <v>0</v>
      </c>
    </row>
    <row r="65" spans="1:9" ht="90" x14ac:dyDescent="0.25">
      <c r="A65" s="119"/>
      <c r="B65" s="100" t="s">
        <v>101</v>
      </c>
      <c r="C65" s="5" t="s">
        <v>102</v>
      </c>
      <c r="E65" s="66"/>
      <c r="F65" s="98">
        <v>0.1</v>
      </c>
      <c r="G65" s="198"/>
      <c r="H65" s="182">
        <f t="shared" si="0"/>
        <v>0</v>
      </c>
      <c r="I65" s="2">
        <f t="shared" si="1"/>
        <v>0</v>
      </c>
    </row>
    <row r="66" spans="1:9" ht="120" x14ac:dyDescent="0.25">
      <c r="A66" s="119"/>
      <c r="B66" s="100" t="s">
        <v>103</v>
      </c>
      <c r="C66" s="5" t="s">
        <v>104</v>
      </c>
      <c r="E66" s="66"/>
      <c r="F66" s="98">
        <v>0.1</v>
      </c>
      <c r="G66" s="198"/>
      <c r="H66" s="182">
        <f t="shared" si="0"/>
        <v>0</v>
      </c>
      <c r="I66" s="2">
        <f t="shared" si="1"/>
        <v>0</v>
      </c>
    </row>
    <row r="67" spans="1:9" ht="30.6" customHeight="1" x14ac:dyDescent="0.25">
      <c r="A67" s="119"/>
      <c r="B67" s="100" t="s">
        <v>105</v>
      </c>
      <c r="C67" s="163" t="s">
        <v>106</v>
      </c>
      <c r="E67" s="66"/>
      <c r="F67" s="98">
        <v>0.1</v>
      </c>
      <c r="G67" s="198"/>
      <c r="H67" s="182">
        <f t="shared" si="0"/>
        <v>0</v>
      </c>
      <c r="I67" s="2">
        <f t="shared" si="1"/>
        <v>0</v>
      </c>
    </row>
    <row r="68" spans="1:9" ht="30" x14ac:dyDescent="0.25">
      <c r="A68" s="121"/>
      <c r="B68" s="100" t="s">
        <v>107</v>
      </c>
      <c r="C68" s="164" t="s">
        <v>108</v>
      </c>
      <c r="E68" s="66"/>
      <c r="F68" s="98">
        <v>0.1</v>
      </c>
      <c r="G68" s="198"/>
      <c r="H68" s="182">
        <f t="shared" si="0"/>
        <v>0</v>
      </c>
      <c r="I68" s="2">
        <f t="shared" si="1"/>
        <v>0</v>
      </c>
    </row>
    <row r="69" spans="1:9" x14ac:dyDescent="0.25">
      <c r="A69" s="119"/>
      <c r="B69" s="100" t="s">
        <v>109</v>
      </c>
      <c r="C69" s="163" t="s">
        <v>110</v>
      </c>
      <c r="E69" s="66"/>
      <c r="F69" s="98">
        <v>0.1</v>
      </c>
      <c r="G69" s="198"/>
      <c r="H69" s="182">
        <f t="shared" si="0"/>
        <v>0</v>
      </c>
      <c r="I69" s="2">
        <f t="shared" si="1"/>
        <v>0</v>
      </c>
    </row>
    <row r="70" spans="1:9" ht="75" x14ac:dyDescent="0.25">
      <c r="A70" s="119"/>
      <c r="B70" s="100" t="s">
        <v>111</v>
      </c>
      <c r="C70" s="5" t="s">
        <v>112</v>
      </c>
      <c r="E70" s="66"/>
      <c r="F70" s="98">
        <v>0.1</v>
      </c>
      <c r="G70" s="198"/>
      <c r="H70" s="182">
        <f t="shared" si="0"/>
        <v>0</v>
      </c>
      <c r="I70" s="2">
        <f t="shared" si="1"/>
        <v>0</v>
      </c>
    </row>
    <row r="71" spans="1:9" ht="30" x14ac:dyDescent="0.25">
      <c r="A71" s="119"/>
      <c r="B71" s="100" t="s">
        <v>113</v>
      </c>
      <c r="C71" s="164" t="s">
        <v>114</v>
      </c>
      <c r="E71" s="66"/>
      <c r="F71" s="98">
        <v>0.1</v>
      </c>
      <c r="G71" s="198"/>
      <c r="H71" s="182">
        <f t="shared" si="0"/>
        <v>0</v>
      </c>
      <c r="I71" s="2">
        <f t="shared" si="1"/>
        <v>0</v>
      </c>
    </row>
    <row r="72" spans="1:9" ht="45" x14ac:dyDescent="0.25">
      <c r="A72" s="119"/>
      <c r="B72" s="100" t="s">
        <v>115</v>
      </c>
      <c r="C72" s="164" t="s">
        <v>116</v>
      </c>
      <c r="E72" s="66"/>
      <c r="F72" s="98">
        <v>0.1</v>
      </c>
      <c r="G72" s="198"/>
      <c r="H72" s="182">
        <f t="shared" si="0"/>
        <v>0</v>
      </c>
      <c r="I72" s="2">
        <f t="shared" si="1"/>
        <v>0</v>
      </c>
    </row>
    <row r="73" spans="1:9" x14ac:dyDescent="0.25">
      <c r="A73" s="119"/>
      <c r="B73" s="100" t="s">
        <v>117</v>
      </c>
      <c r="C73" s="164" t="s">
        <v>118</v>
      </c>
      <c r="E73" s="66"/>
      <c r="F73" s="98">
        <v>0.1</v>
      </c>
      <c r="G73" s="198"/>
      <c r="H73" s="182">
        <f t="shared" si="0"/>
        <v>0</v>
      </c>
      <c r="I73" s="2">
        <f t="shared" si="1"/>
        <v>0</v>
      </c>
    </row>
    <row r="74" spans="1:9" ht="75" x14ac:dyDescent="0.25">
      <c r="A74" s="119"/>
      <c r="B74" s="100" t="s">
        <v>119</v>
      </c>
      <c r="C74" s="5" t="s">
        <v>120</v>
      </c>
      <c r="E74" s="66"/>
      <c r="F74" s="98">
        <v>0.1</v>
      </c>
      <c r="G74" s="198"/>
      <c r="H74" s="182">
        <f t="shared" si="0"/>
        <v>0</v>
      </c>
      <c r="I74" s="2">
        <f t="shared" si="1"/>
        <v>0</v>
      </c>
    </row>
    <row r="75" spans="1:9" ht="30" x14ac:dyDescent="0.25">
      <c r="A75" s="119"/>
      <c r="B75" s="100" t="s">
        <v>121</v>
      </c>
      <c r="C75" s="164" t="s">
        <v>122</v>
      </c>
      <c r="E75" s="66"/>
      <c r="F75" s="98">
        <v>0.1</v>
      </c>
      <c r="G75" s="198"/>
      <c r="H75" s="182">
        <f t="shared" si="0"/>
        <v>0</v>
      </c>
      <c r="I75" s="2">
        <f t="shared" si="1"/>
        <v>0</v>
      </c>
    </row>
    <row r="76" spans="1:9" ht="30" x14ac:dyDescent="0.25">
      <c r="A76" s="119"/>
      <c r="B76" s="100" t="s">
        <v>123</v>
      </c>
      <c r="C76" s="164" t="s">
        <v>124</v>
      </c>
      <c r="E76" s="66"/>
      <c r="F76" s="98">
        <v>0.1</v>
      </c>
      <c r="G76" s="198"/>
      <c r="H76" s="182">
        <f t="shared" si="0"/>
        <v>0</v>
      </c>
      <c r="I76" s="2">
        <f t="shared" si="1"/>
        <v>0</v>
      </c>
    </row>
    <row r="77" spans="1:9" x14ac:dyDescent="0.25">
      <c r="A77" s="119"/>
      <c r="B77" s="100" t="s">
        <v>125</v>
      </c>
      <c r="C77" s="163" t="s">
        <v>126</v>
      </c>
      <c r="E77" s="66"/>
      <c r="F77" s="98">
        <v>0.1</v>
      </c>
      <c r="G77" s="198"/>
      <c r="H77" s="182">
        <f t="shared" si="0"/>
        <v>0</v>
      </c>
      <c r="I77" s="2">
        <f t="shared" si="1"/>
        <v>0</v>
      </c>
    </row>
    <row r="78" spans="1:9" x14ac:dyDescent="0.25">
      <c r="A78" s="119"/>
      <c r="B78" s="100" t="s">
        <v>127</v>
      </c>
      <c r="C78" s="163" t="s">
        <v>128</v>
      </c>
      <c r="E78" s="66"/>
      <c r="F78" s="98">
        <v>0.1</v>
      </c>
      <c r="G78" s="198"/>
      <c r="H78" s="182">
        <f t="shared" si="0"/>
        <v>0</v>
      </c>
      <c r="I78" s="2">
        <f t="shared" si="1"/>
        <v>0</v>
      </c>
    </row>
    <row r="79" spans="1:9" ht="30" x14ac:dyDescent="0.25">
      <c r="A79" s="119"/>
      <c r="B79" s="100" t="s">
        <v>129</v>
      </c>
      <c r="C79" s="164" t="s">
        <v>130</v>
      </c>
      <c r="E79" s="66"/>
      <c r="F79" s="98">
        <v>0.1</v>
      </c>
      <c r="G79" s="198"/>
      <c r="H79" s="182">
        <f t="shared" si="0"/>
        <v>0</v>
      </c>
      <c r="I79" s="2">
        <f t="shared" si="1"/>
        <v>0</v>
      </c>
    </row>
    <row r="80" spans="1:9" x14ac:dyDescent="0.25">
      <c r="A80" s="119"/>
      <c r="B80" s="100" t="s">
        <v>131</v>
      </c>
      <c r="C80" s="164" t="s">
        <v>132</v>
      </c>
      <c r="E80" s="66"/>
      <c r="F80" s="98">
        <v>0.1</v>
      </c>
      <c r="G80" s="198"/>
      <c r="H80" s="182">
        <f t="shared" si="0"/>
        <v>0</v>
      </c>
      <c r="I80" s="2">
        <f t="shared" si="1"/>
        <v>0</v>
      </c>
    </row>
    <row r="81" spans="1:9" ht="75" x14ac:dyDescent="0.25">
      <c r="A81" s="119"/>
      <c r="B81" s="100" t="s">
        <v>133</v>
      </c>
      <c r="C81" s="164" t="s">
        <v>134</v>
      </c>
      <c r="E81" s="66"/>
      <c r="F81" s="98">
        <v>0.1</v>
      </c>
      <c r="G81" s="198"/>
      <c r="H81" s="182">
        <f t="shared" si="0"/>
        <v>0</v>
      </c>
      <c r="I81" s="2">
        <f t="shared" si="1"/>
        <v>0</v>
      </c>
    </row>
    <row r="82" spans="1:9" ht="60" x14ac:dyDescent="0.25">
      <c r="A82" s="119"/>
      <c r="B82" s="100" t="s">
        <v>135</v>
      </c>
      <c r="C82" s="5" t="s">
        <v>136</v>
      </c>
      <c r="E82" s="66"/>
      <c r="F82" s="98">
        <v>0.1</v>
      </c>
      <c r="G82" s="198"/>
      <c r="H82" s="182">
        <f t="shared" si="0"/>
        <v>0</v>
      </c>
      <c r="I82" s="2">
        <f t="shared" si="1"/>
        <v>0</v>
      </c>
    </row>
    <row r="83" spans="1:9" ht="105" x14ac:dyDescent="0.25">
      <c r="A83" s="119"/>
      <c r="B83" s="100" t="s">
        <v>137</v>
      </c>
      <c r="C83" s="5" t="s">
        <v>138</v>
      </c>
      <c r="E83" s="66"/>
      <c r="F83" s="98">
        <v>0.1</v>
      </c>
      <c r="G83" s="198"/>
      <c r="H83" s="182">
        <f t="shared" si="0"/>
        <v>0</v>
      </c>
      <c r="I83" s="2">
        <f t="shared" si="1"/>
        <v>0</v>
      </c>
    </row>
    <row r="84" spans="1:9" ht="60" x14ac:dyDescent="0.25">
      <c r="A84" s="119"/>
      <c r="B84" s="100" t="s">
        <v>139</v>
      </c>
      <c r="C84" s="164" t="s">
        <v>140</v>
      </c>
      <c r="E84" s="66"/>
      <c r="F84" s="98">
        <v>0.1</v>
      </c>
      <c r="G84" s="198"/>
      <c r="H84" s="182">
        <f t="shared" ref="H84:H147" si="2">I84*F84</f>
        <v>0</v>
      </c>
      <c r="I84" s="2">
        <f t="shared" ref="I84:I147" si="3">IF(G84=$A$10,$E$10,IF(G84=$A$11,$E$11,$E$12))</f>
        <v>0</v>
      </c>
    </row>
    <row r="85" spans="1:9" ht="30" x14ac:dyDescent="0.25">
      <c r="A85" s="119"/>
      <c r="B85" s="100" t="s">
        <v>141</v>
      </c>
      <c r="C85" s="164" t="s">
        <v>142</v>
      </c>
      <c r="E85" s="66"/>
      <c r="F85" s="98">
        <v>0.1</v>
      </c>
      <c r="G85" s="198"/>
      <c r="H85" s="182">
        <f t="shared" si="2"/>
        <v>0</v>
      </c>
      <c r="I85" s="2">
        <f t="shared" si="3"/>
        <v>0</v>
      </c>
    </row>
    <row r="86" spans="1:9" ht="45" x14ac:dyDescent="0.25">
      <c r="A86" s="119"/>
      <c r="B86" s="100" t="s">
        <v>143</v>
      </c>
      <c r="C86" s="164" t="s">
        <v>144</v>
      </c>
      <c r="E86" s="66"/>
      <c r="F86" s="98">
        <v>0.1</v>
      </c>
      <c r="G86" s="198"/>
      <c r="H86" s="182">
        <f t="shared" si="2"/>
        <v>0</v>
      </c>
      <c r="I86" s="2">
        <f t="shared" si="3"/>
        <v>0</v>
      </c>
    </row>
    <row r="87" spans="1:9" ht="45" x14ac:dyDescent="0.25">
      <c r="A87" s="119"/>
      <c r="B87" s="100" t="s">
        <v>145</v>
      </c>
      <c r="C87" s="164" t="s">
        <v>146</v>
      </c>
      <c r="E87" s="66"/>
      <c r="F87" s="98">
        <v>0.1</v>
      </c>
      <c r="G87" s="198"/>
      <c r="H87" s="182">
        <f t="shared" si="2"/>
        <v>0</v>
      </c>
      <c r="I87" s="2">
        <f t="shared" si="3"/>
        <v>0</v>
      </c>
    </row>
    <row r="88" spans="1:9" ht="45" x14ac:dyDescent="0.25">
      <c r="A88" s="119"/>
      <c r="B88" s="100" t="s">
        <v>147</v>
      </c>
      <c r="C88" s="164" t="s">
        <v>148</v>
      </c>
      <c r="E88" s="66"/>
      <c r="F88" s="98">
        <v>0.1</v>
      </c>
      <c r="G88" s="198"/>
      <c r="H88" s="182">
        <f t="shared" si="2"/>
        <v>0</v>
      </c>
      <c r="I88" s="2">
        <f t="shared" si="3"/>
        <v>0</v>
      </c>
    </row>
    <row r="89" spans="1:9" x14ac:dyDescent="0.25">
      <c r="A89" s="119"/>
      <c r="B89" s="100" t="s">
        <v>149</v>
      </c>
      <c r="C89" s="164" t="s">
        <v>150</v>
      </c>
      <c r="E89" s="66"/>
      <c r="F89" s="98">
        <v>0.1</v>
      </c>
      <c r="G89" s="198"/>
      <c r="H89" s="182">
        <f t="shared" si="2"/>
        <v>0</v>
      </c>
      <c r="I89" s="2">
        <f t="shared" si="3"/>
        <v>0</v>
      </c>
    </row>
    <row r="90" spans="1:9" ht="30" x14ac:dyDescent="0.25">
      <c r="A90" s="119"/>
      <c r="B90" s="100" t="s">
        <v>151</v>
      </c>
      <c r="C90" s="164" t="s">
        <v>152</v>
      </c>
      <c r="E90" s="66"/>
      <c r="F90" s="98">
        <v>0.1</v>
      </c>
      <c r="G90" s="198"/>
      <c r="H90" s="182">
        <f t="shared" si="2"/>
        <v>0</v>
      </c>
      <c r="I90" s="2">
        <f t="shared" si="3"/>
        <v>0</v>
      </c>
    </row>
    <row r="91" spans="1:9" ht="30" x14ac:dyDescent="0.25">
      <c r="A91" s="119"/>
      <c r="B91" s="100" t="s">
        <v>153</v>
      </c>
      <c r="C91" s="164" t="s">
        <v>154</v>
      </c>
      <c r="E91" s="66"/>
      <c r="F91" s="98">
        <v>0.1</v>
      </c>
      <c r="G91" s="198"/>
      <c r="H91" s="182">
        <f t="shared" si="2"/>
        <v>0</v>
      </c>
      <c r="I91" s="2">
        <f t="shared" si="3"/>
        <v>0</v>
      </c>
    </row>
    <row r="92" spans="1:9" ht="60" x14ac:dyDescent="0.25">
      <c r="A92" s="119"/>
      <c r="B92" s="100" t="s">
        <v>155</v>
      </c>
      <c r="C92" s="5" t="s">
        <v>156</v>
      </c>
      <c r="E92" s="66"/>
      <c r="F92" s="98">
        <v>0.1</v>
      </c>
      <c r="G92" s="198"/>
      <c r="H92" s="182">
        <f t="shared" si="2"/>
        <v>0</v>
      </c>
      <c r="I92" s="2">
        <f t="shared" si="3"/>
        <v>0</v>
      </c>
    </row>
    <row r="93" spans="1:9" ht="105" x14ac:dyDescent="0.25">
      <c r="A93" s="119"/>
      <c r="B93" s="100" t="s">
        <v>157</v>
      </c>
      <c r="C93" s="5" t="s">
        <v>158</v>
      </c>
      <c r="E93" s="66"/>
      <c r="F93" s="98">
        <v>0.1</v>
      </c>
      <c r="G93" s="198"/>
      <c r="H93" s="182">
        <f t="shared" si="2"/>
        <v>0</v>
      </c>
      <c r="I93" s="2">
        <f t="shared" si="3"/>
        <v>0</v>
      </c>
    </row>
    <row r="94" spans="1:9" ht="30" x14ac:dyDescent="0.25">
      <c r="A94" s="119"/>
      <c r="B94" s="100" t="s">
        <v>159</v>
      </c>
      <c r="C94" s="5" t="s">
        <v>160</v>
      </c>
      <c r="E94" s="66"/>
      <c r="F94" s="98">
        <v>0.1</v>
      </c>
      <c r="G94" s="198"/>
      <c r="H94" s="182">
        <f t="shared" si="2"/>
        <v>0</v>
      </c>
      <c r="I94" s="2">
        <f t="shared" si="3"/>
        <v>0</v>
      </c>
    </row>
    <row r="95" spans="1:9" ht="45" x14ac:dyDescent="0.25">
      <c r="A95" s="119"/>
      <c r="B95" s="100" t="s">
        <v>161</v>
      </c>
      <c r="C95" s="164" t="s">
        <v>162</v>
      </c>
      <c r="E95" s="66"/>
      <c r="F95" s="98">
        <v>0.1</v>
      </c>
      <c r="G95" s="198"/>
      <c r="H95" s="182">
        <f t="shared" si="2"/>
        <v>0</v>
      </c>
      <c r="I95" s="2">
        <f t="shared" si="3"/>
        <v>0</v>
      </c>
    </row>
    <row r="96" spans="1:9" ht="30" x14ac:dyDescent="0.25">
      <c r="A96" s="119"/>
      <c r="B96" s="100" t="s">
        <v>163</v>
      </c>
      <c r="C96" s="164" t="s">
        <v>164</v>
      </c>
      <c r="E96" s="66"/>
      <c r="F96" s="98">
        <v>0.1</v>
      </c>
      <c r="G96" s="198"/>
      <c r="H96" s="182">
        <f t="shared" si="2"/>
        <v>0</v>
      </c>
      <c r="I96" s="2">
        <f t="shared" si="3"/>
        <v>0</v>
      </c>
    </row>
    <row r="97" spans="1:9" ht="45" x14ac:dyDescent="0.25">
      <c r="A97" s="119"/>
      <c r="B97" s="100" t="s">
        <v>165</v>
      </c>
      <c r="C97" s="164" t="s">
        <v>166</v>
      </c>
      <c r="E97" s="66"/>
      <c r="F97" s="98">
        <v>0.1</v>
      </c>
      <c r="G97" s="198"/>
      <c r="H97" s="182">
        <f t="shared" si="2"/>
        <v>0</v>
      </c>
      <c r="I97" s="2">
        <f t="shared" si="3"/>
        <v>0</v>
      </c>
    </row>
    <row r="98" spans="1:9" ht="45" x14ac:dyDescent="0.25">
      <c r="A98" s="119"/>
      <c r="B98" s="100" t="s">
        <v>167</v>
      </c>
      <c r="C98" s="165" t="s">
        <v>168</v>
      </c>
      <c r="E98" s="66"/>
      <c r="F98" s="98">
        <v>0.1</v>
      </c>
      <c r="G98" s="198"/>
      <c r="H98" s="182">
        <f t="shared" si="2"/>
        <v>0</v>
      </c>
      <c r="I98" s="2">
        <f t="shared" si="3"/>
        <v>0</v>
      </c>
    </row>
    <row r="99" spans="1:9" ht="30" x14ac:dyDescent="0.25">
      <c r="A99" s="119"/>
      <c r="B99" s="100" t="s">
        <v>169</v>
      </c>
      <c r="C99" s="166" t="s">
        <v>170</v>
      </c>
      <c r="E99" s="66"/>
      <c r="F99" s="98">
        <v>0.1</v>
      </c>
      <c r="G99" s="198"/>
      <c r="H99" s="182">
        <f t="shared" si="2"/>
        <v>0</v>
      </c>
      <c r="I99" s="2">
        <f t="shared" si="3"/>
        <v>0</v>
      </c>
    </row>
    <row r="100" spans="1:9" ht="30" x14ac:dyDescent="0.25">
      <c r="A100" s="119"/>
      <c r="B100" s="100" t="s">
        <v>171</v>
      </c>
      <c r="C100" s="164" t="s">
        <v>172</v>
      </c>
      <c r="E100" s="66"/>
      <c r="F100" s="98">
        <v>0.1</v>
      </c>
      <c r="G100" s="198"/>
      <c r="H100" s="182">
        <f t="shared" si="2"/>
        <v>0</v>
      </c>
      <c r="I100" s="2">
        <f t="shared" si="3"/>
        <v>0</v>
      </c>
    </row>
    <row r="101" spans="1:9" ht="45" x14ac:dyDescent="0.25">
      <c r="A101" s="119"/>
      <c r="B101" s="100" t="s">
        <v>173</v>
      </c>
      <c r="C101" s="5" t="s">
        <v>174</v>
      </c>
      <c r="E101" s="66"/>
      <c r="F101" s="98">
        <v>0.1</v>
      </c>
      <c r="G101" s="198"/>
      <c r="H101" s="182">
        <f t="shared" si="2"/>
        <v>0</v>
      </c>
      <c r="I101" s="2">
        <f t="shared" si="3"/>
        <v>0</v>
      </c>
    </row>
    <row r="102" spans="1:9" x14ac:dyDescent="0.25">
      <c r="A102" s="119"/>
      <c r="B102" s="100" t="s">
        <v>175</v>
      </c>
      <c r="C102" s="164" t="s">
        <v>176</v>
      </c>
      <c r="E102" s="66"/>
      <c r="F102" s="98">
        <v>0.1</v>
      </c>
      <c r="G102" s="198"/>
      <c r="H102" s="182">
        <f t="shared" si="2"/>
        <v>0</v>
      </c>
      <c r="I102" s="2">
        <f t="shared" si="3"/>
        <v>0</v>
      </c>
    </row>
    <row r="103" spans="1:9" x14ac:dyDescent="0.25">
      <c r="A103" s="119"/>
      <c r="B103" s="100" t="s">
        <v>177</v>
      </c>
      <c r="C103" s="164" t="s">
        <v>178</v>
      </c>
      <c r="E103" s="66"/>
      <c r="F103" s="98">
        <v>0.1</v>
      </c>
      <c r="G103" s="198"/>
      <c r="H103" s="182">
        <f t="shared" si="2"/>
        <v>0</v>
      </c>
      <c r="I103" s="2">
        <f t="shared" si="3"/>
        <v>0</v>
      </c>
    </row>
    <row r="104" spans="1:9" ht="30" x14ac:dyDescent="0.25">
      <c r="A104" s="119"/>
      <c r="B104" s="100" t="s">
        <v>179</v>
      </c>
      <c r="C104" s="164" t="s">
        <v>180</v>
      </c>
      <c r="E104" s="66"/>
      <c r="F104" s="98">
        <v>0.1</v>
      </c>
      <c r="G104" s="198"/>
      <c r="H104" s="182">
        <f t="shared" si="2"/>
        <v>0</v>
      </c>
      <c r="I104" s="2">
        <f t="shared" si="3"/>
        <v>0</v>
      </c>
    </row>
    <row r="105" spans="1:9" ht="60" x14ac:dyDescent="0.25">
      <c r="A105" s="119"/>
      <c r="B105" s="100" t="s">
        <v>181</v>
      </c>
      <c r="C105" s="5" t="s">
        <v>182</v>
      </c>
      <c r="E105" s="66"/>
      <c r="F105" s="98">
        <v>0.1</v>
      </c>
      <c r="G105" s="198"/>
      <c r="H105" s="182">
        <f t="shared" si="2"/>
        <v>0</v>
      </c>
      <c r="I105" s="2">
        <f t="shared" si="3"/>
        <v>0</v>
      </c>
    </row>
    <row r="106" spans="1:9" ht="45" x14ac:dyDescent="0.25">
      <c r="A106" s="119"/>
      <c r="B106" s="100" t="s">
        <v>183</v>
      </c>
      <c r="C106" s="5" t="s">
        <v>184</v>
      </c>
      <c r="E106" s="66"/>
      <c r="F106" s="98">
        <v>0.1</v>
      </c>
      <c r="G106" s="198"/>
      <c r="H106" s="182">
        <f t="shared" si="2"/>
        <v>0</v>
      </c>
      <c r="I106" s="2">
        <f t="shared" si="3"/>
        <v>0</v>
      </c>
    </row>
    <row r="107" spans="1:9" ht="60" x14ac:dyDescent="0.25">
      <c r="A107" s="119"/>
      <c r="B107" s="100" t="s">
        <v>185</v>
      </c>
      <c r="C107" s="5" t="s">
        <v>186</v>
      </c>
      <c r="E107" s="66"/>
      <c r="F107" s="98">
        <v>0.1</v>
      </c>
      <c r="G107" s="198"/>
      <c r="H107" s="182">
        <f t="shared" si="2"/>
        <v>0</v>
      </c>
      <c r="I107" s="2">
        <f t="shared" si="3"/>
        <v>0</v>
      </c>
    </row>
    <row r="108" spans="1:9" ht="60" x14ac:dyDescent="0.25">
      <c r="A108" s="99" t="s">
        <v>187</v>
      </c>
      <c r="B108" s="100" t="s">
        <v>188</v>
      </c>
      <c r="C108" s="5" t="s">
        <v>189</v>
      </c>
      <c r="E108" s="66"/>
      <c r="F108" s="98">
        <v>0.1</v>
      </c>
      <c r="G108" s="198"/>
      <c r="H108" s="182">
        <f t="shared" si="2"/>
        <v>0</v>
      </c>
      <c r="I108" s="2">
        <f t="shared" si="3"/>
        <v>0</v>
      </c>
    </row>
    <row r="109" spans="1:9" x14ac:dyDescent="0.25">
      <c r="A109" s="99"/>
      <c r="B109" s="100" t="s">
        <v>190</v>
      </c>
      <c r="C109" s="167" t="s">
        <v>191</v>
      </c>
      <c r="E109" s="66"/>
      <c r="F109" s="98">
        <v>0.1</v>
      </c>
      <c r="G109" s="198"/>
      <c r="H109" s="182">
        <f t="shared" si="2"/>
        <v>0</v>
      </c>
      <c r="I109" s="2">
        <f t="shared" si="3"/>
        <v>0</v>
      </c>
    </row>
    <row r="110" spans="1:9" ht="30" x14ac:dyDescent="0.25">
      <c r="A110" s="99"/>
      <c r="B110" s="100" t="s">
        <v>192</v>
      </c>
      <c r="C110" s="164" t="s">
        <v>193</v>
      </c>
      <c r="E110" s="66"/>
      <c r="F110" s="98">
        <v>0.1</v>
      </c>
      <c r="G110" s="198"/>
      <c r="H110" s="182">
        <f t="shared" si="2"/>
        <v>0</v>
      </c>
      <c r="I110" s="2">
        <f t="shared" si="3"/>
        <v>0</v>
      </c>
    </row>
    <row r="111" spans="1:9" ht="45" x14ac:dyDescent="0.25">
      <c r="A111" s="99"/>
      <c r="B111" s="100" t="s">
        <v>194</v>
      </c>
      <c r="C111" s="164" t="s">
        <v>195</v>
      </c>
      <c r="E111" s="66"/>
      <c r="F111" s="98">
        <v>0.1</v>
      </c>
      <c r="G111" s="198"/>
      <c r="H111" s="182">
        <f t="shared" si="2"/>
        <v>0</v>
      </c>
      <c r="I111" s="2">
        <f t="shared" si="3"/>
        <v>0</v>
      </c>
    </row>
    <row r="112" spans="1:9" x14ac:dyDescent="0.25">
      <c r="A112" s="99"/>
      <c r="B112" s="100" t="s">
        <v>196</v>
      </c>
      <c r="C112" s="164" t="s">
        <v>197</v>
      </c>
      <c r="E112" s="66"/>
      <c r="F112" s="98">
        <v>0.1</v>
      </c>
      <c r="G112" s="198"/>
      <c r="H112" s="182">
        <f t="shared" si="2"/>
        <v>0</v>
      </c>
      <c r="I112" s="2">
        <f t="shared" si="3"/>
        <v>0</v>
      </c>
    </row>
    <row r="113" spans="1:9" x14ac:dyDescent="0.25">
      <c r="A113" s="99"/>
      <c r="B113" s="100" t="s">
        <v>198</v>
      </c>
      <c r="C113" s="164" t="s">
        <v>199</v>
      </c>
      <c r="E113" s="66"/>
      <c r="F113" s="98">
        <v>0.1</v>
      </c>
      <c r="G113" s="198"/>
      <c r="H113" s="182">
        <f t="shared" si="2"/>
        <v>0</v>
      </c>
      <c r="I113" s="2">
        <f t="shared" si="3"/>
        <v>0</v>
      </c>
    </row>
    <row r="114" spans="1:9" ht="120" x14ac:dyDescent="0.25">
      <c r="A114" s="99"/>
      <c r="B114" s="100" t="s">
        <v>200</v>
      </c>
      <c r="C114" s="5" t="s">
        <v>201</v>
      </c>
      <c r="E114" s="66"/>
      <c r="F114" s="98">
        <v>0.1</v>
      </c>
      <c r="G114" s="198"/>
      <c r="H114" s="182">
        <f t="shared" si="2"/>
        <v>0</v>
      </c>
      <c r="I114" s="2">
        <f t="shared" si="3"/>
        <v>0</v>
      </c>
    </row>
    <row r="115" spans="1:9" ht="30" x14ac:dyDescent="0.25">
      <c r="A115" s="99"/>
      <c r="B115" s="100" t="s">
        <v>202</v>
      </c>
      <c r="C115" s="164" t="s">
        <v>203</v>
      </c>
      <c r="E115" s="66"/>
      <c r="F115" s="98">
        <v>0.1</v>
      </c>
      <c r="G115" s="198"/>
      <c r="H115" s="182">
        <f t="shared" si="2"/>
        <v>0</v>
      </c>
      <c r="I115" s="2">
        <f t="shared" si="3"/>
        <v>0</v>
      </c>
    </row>
    <row r="116" spans="1:9" ht="30" x14ac:dyDescent="0.25">
      <c r="A116" s="99"/>
      <c r="B116" s="100" t="s">
        <v>204</v>
      </c>
      <c r="C116" s="164" t="s">
        <v>205</v>
      </c>
      <c r="E116" s="66"/>
      <c r="F116" s="98">
        <v>0.1</v>
      </c>
      <c r="G116" s="198"/>
      <c r="H116" s="182">
        <f t="shared" si="2"/>
        <v>0</v>
      </c>
      <c r="I116" s="2">
        <f t="shared" si="3"/>
        <v>0</v>
      </c>
    </row>
    <row r="117" spans="1:9" x14ac:dyDescent="0.25">
      <c r="A117" s="99"/>
      <c r="B117" s="100" t="s">
        <v>206</v>
      </c>
      <c r="C117" s="164" t="s">
        <v>207</v>
      </c>
      <c r="E117" s="66"/>
      <c r="F117" s="98">
        <v>0.1</v>
      </c>
      <c r="G117" s="198"/>
      <c r="H117" s="182">
        <f t="shared" si="2"/>
        <v>0</v>
      </c>
      <c r="I117" s="2">
        <f t="shared" si="3"/>
        <v>0</v>
      </c>
    </row>
    <row r="118" spans="1:9" ht="60" x14ac:dyDescent="0.25">
      <c r="A118" s="99"/>
      <c r="B118" s="100" t="s">
        <v>208</v>
      </c>
      <c r="C118" s="5" t="s">
        <v>209</v>
      </c>
      <c r="E118" s="66"/>
      <c r="F118" s="98">
        <v>0.1</v>
      </c>
      <c r="G118" s="198"/>
      <c r="H118" s="182">
        <f t="shared" si="2"/>
        <v>0</v>
      </c>
      <c r="I118" s="2">
        <f t="shared" si="3"/>
        <v>0</v>
      </c>
    </row>
    <row r="119" spans="1:9" x14ac:dyDescent="0.25">
      <c r="A119" s="99"/>
      <c r="B119" s="100" t="s">
        <v>210</v>
      </c>
      <c r="C119" s="5" t="s">
        <v>211</v>
      </c>
      <c r="E119" s="66"/>
      <c r="F119" s="98">
        <v>0.1</v>
      </c>
      <c r="G119" s="198"/>
      <c r="H119" s="182">
        <f t="shared" si="2"/>
        <v>0</v>
      </c>
      <c r="I119" s="2">
        <f t="shared" si="3"/>
        <v>0</v>
      </c>
    </row>
    <row r="120" spans="1:9" ht="30" x14ac:dyDescent="0.25">
      <c r="A120" s="99"/>
      <c r="B120" s="100" t="s">
        <v>212</v>
      </c>
      <c r="C120" s="164" t="s">
        <v>213</v>
      </c>
      <c r="E120" s="66"/>
      <c r="F120" s="98">
        <v>0.1</v>
      </c>
      <c r="G120" s="198"/>
      <c r="H120" s="182">
        <f t="shared" si="2"/>
        <v>0</v>
      </c>
      <c r="I120" s="2">
        <f t="shared" si="3"/>
        <v>0</v>
      </c>
    </row>
    <row r="121" spans="1:9" ht="30" x14ac:dyDescent="0.25">
      <c r="A121" s="99"/>
      <c r="B121" s="100" t="s">
        <v>214</v>
      </c>
      <c r="C121" s="168" t="s">
        <v>215</v>
      </c>
      <c r="E121" s="66"/>
      <c r="F121" s="98">
        <v>0.1</v>
      </c>
      <c r="G121" s="198"/>
      <c r="H121" s="182">
        <f t="shared" si="2"/>
        <v>0</v>
      </c>
      <c r="I121" s="2">
        <f t="shared" si="3"/>
        <v>0</v>
      </c>
    </row>
    <row r="122" spans="1:9" x14ac:dyDescent="0.25">
      <c r="A122" s="99"/>
      <c r="B122" s="100" t="s">
        <v>216</v>
      </c>
      <c r="C122" s="169" t="s">
        <v>217</v>
      </c>
      <c r="E122" s="66"/>
      <c r="F122" s="98">
        <v>0.1</v>
      </c>
      <c r="G122" s="198"/>
      <c r="H122" s="182">
        <f t="shared" si="2"/>
        <v>0</v>
      </c>
      <c r="I122" s="2">
        <f t="shared" si="3"/>
        <v>0</v>
      </c>
    </row>
    <row r="123" spans="1:9" ht="225" x14ac:dyDescent="0.25">
      <c r="A123" s="99"/>
      <c r="B123" s="100" t="s">
        <v>218</v>
      </c>
      <c r="C123" s="5" t="s">
        <v>219</v>
      </c>
      <c r="E123" s="66"/>
      <c r="F123" s="98">
        <v>0.1</v>
      </c>
      <c r="G123" s="198"/>
      <c r="H123" s="182">
        <f t="shared" si="2"/>
        <v>0</v>
      </c>
      <c r="I123" s="2">
        <f t="shared" si="3"/>
        <v>0</v>
      </c>
    </row>
    <row r="124" spans="1:9" ht="30" x14ac:dyDescent="0.25">
      <c r="A124" s="99"/>
      <c r="B124" s="100" t="s">
        <v>220</v>
      </c>
      <c r="C124" s="164" t="s">
        <v>221</v>
      </c>
      <c r="E124" s="66"/>
      <c r="F124" s="98">
        <v>0.1</v>
      </c>
      <c r="G124" s="198"/>
      <c r="H124" s="182">
        <f t="shared" si="2"/>
        <v>0</v>
      </c>
      <c r="I124" s="2">
        <f t="shared" si="3"/>
        <v>0</v>
      </c>
    </row>
    <row r="125" spans="1:9" ht="30" x14ac:dyDescent="0.25">
      <c r="A125" s="99"/>
      <c r="B125" s="100" t="s">
        <v>222</v>
      </c>
      <c r="C125" s="164" t="s">
        <v>223</v>
      </c>
      <c r="E125" s="66"/>
      <c r="F125" s="98">
        <v>0.1</v>
      </c>
      <c r="G125" s="198"/>
      <c r="H125" s="182">
        <f t="shared" si="2"/>
        <v>0</v>
      </c>
      <c r="I125" s="2">
        <f t="shared" si="3"/>
        <v>0</v>
      </c>
    </row>
    <row r="126" spans="1:9" ht="60" x14ac:dyDescent="0.25">
      <c r="A126" s="99"/>
      <c r="B126" s="100" t="s">
        <v>224</v>
      </c>
      <c r="C126" s="5" t="s">
        <v>225</v>
      </c>
      <c r="E126" s="66"/>
      <c r="F126" s="98">
        <v>0.1</v>
      </c>
      <c r="G126" s="198"/>
      <c r="H126" s="182">
        <f t="shared" si="2"/>
        <v>0</v>
      </c>
      <c r="I126" s="2">
        <f t="shared" si="3"/>
        <v>0</v>
      </c>
    </row>
    <row r="127" spans="1:9" ht="30" x14ac:dyDescent="0.25">
      <c r="A127" s="99"/>
      <c r="B127" s="100" t="s">
        <v>226</v>
      </c>
      <c r="C127" s="5" t="s">
        <v>227</v>
      </c>
      <c r="E127" s="66"/>
      <c r="F127" s="98">
        <v>0.1</v>
      </c>
      <c r="G127" s="198"/>
      <c r="H127" s="182">
        <f t="shared" si="2"/>
        <v>0</v>
      </c>
      <c r="I127" s="2">
        <f t="shared" si="3"/>
        <v>0</v>
      </c>
    </row>
    <row r="128" spans="1:9" ht="45" x14ac:dyDescent="0.25">
      <c r="A128" s="99"/>
      <c r="B128" s="100" t="s">
        <v>228</v>
      </c>
      <c r="C128" s="5" t="s">
        <v>229</v>
      </c>
      <c r="E128" s="66"/>
      <c r="F128" s="98">
        <v>0.1</v>
      </c>
      <c r="G128" s="198"/>
      <c r="H128" s="182">
        <f t="shared" si="2"/>
        <v>0</v>
      </c>
      <c r="I128" s="2">
        <f t="shared" si="3"/>
        <v>0</v>
      </c>
    </row>
    <row r="129" spans="1:9" ht="45" x14ac:dyDescent="0.25">
      <c r="A129" s="99"/>
      <c r="B129" s="100" t="s">
        <v>230</v>
      </c>
      <c r="C129" s="5" t="s">
        <v>231</v>
      </c>
      <c r="E129" s="66"/>
      <c r="F129" s="98">
        <v>0.1</v>
      </c>
      <c r="G129" s="198"/>
      <c r="H129" s="182">
        <f t="shared" si="2"/>
        <v>0</v>
      </c>
      <c r="I129" s="2">
        <f t="shared" si="3"/>
        <v>0</v>
      </c>
    </row>
    <row r="130" spans="1:9" ht="30" x14ac:dyDescent="0.25">
      <c r="A130" s="99"/>
      <c r="B130" s="100" t="s">
        <v>232</v>
      </c>
      <c r="C130" s="165" t="s">
        <v>233</v>
      </c>
      <c r="E130" s="66"/>
      <c r="F130" s="98">
        <v>0.1</v>
      </c>
      <c r="G130" s="198"/>
      <c r="H130" s="182">
        <f t="shared" si="2"/>
        <v>0</v>
      </c>
      <c r="I130" s="2">
        <f t="shared" si="3"/>
        <v>0</v>
      </c>
    </row>
    <row r="131" spans="1:9" ht="60" x14ac:dyDescent="0.25">
      <c r="A131" s="99"/>
      <c r="B131" s="100" t="s">
        <v>234</v>
      </c>
      <c r="C131" s="166" t="s">
        <v>235</v>
      </c>
      <c r="E131" s="66"/>
      <c r="F131" s="98">
        <v>0.1</v>
      </c>
      <c r="G131" s="198"/>
      <c r="H131" s="182">
        <f t="shared" si="2"/>
        <v>0</v>
      </c>
      <c r="I131" s="2">
        <f t="shared" si="3"/>
        <v>0</v>
      </c>
    </row>
    <row r="132" spans="1:9" x14ac:dyDescent="0.25">
      <c r="A132" s="99"/>
      <c r="B132" s="100" t="s">
        <v>236</v>
      </c>
      <c r="C132" s="165" t="s">
        <v>237</v>
      </c>
      <c r="E132" s="66"/>
      <c r="F132" s="98">
        <v>0.1</v>
      </c>
      <c r="G132" s="198"/>
      <c r="H132" s="182">
        <f t="shared" si="2"/>
        <v>0</v>
      </c>
      <c r="I132" s="2">
        <f t="shared" si="3"/>
        <v>0</v>
      </c>
    </row>
    <row r="133" spans="1:9" ht="45" x14ac:dyDescent="0.25">
      <c r="A133" s="99"/>
      <c r="B133" s="100" t="s">
        <v>238</v>
      </c>
      <c r="C133" s="5" t="s">
        <v>239</v>
      </c>
      <c r="E133" s="66"/>
      <c r="F133" s="98">
        <v>0.1</v>
      </c>
      <c r="G133" s="198"/>
      <c r="H133" s="182">
        <f t="shared" si="2"/>
        <v>0</v>
      </c>
      <c r="I133" s="2">
        <f t="shared" si="3"/>
        <v>0</v>
      </c>
    </row>
    <row r="134" spans="1:9" ht="60" x14ac:dyDescent="0.25">
      <c r="A134" s="99"/>
      <c r="B134" s="100" t="s">
        <v>240</v>
      </c>
      <c r="C134" s="5" t="s">
        <v>241</v>
      </c>
      <c r="E134" s="66"/>
      <c r="F134" s="98">
        <v>0.1</v>
      </c>
      <c r="G134" s="198"/>
      <c r="H134" s="182">
        <f t="shared" si="2"/>
        <v>0</v>
      </c>
      <c r="I134" s="2">
        <f t="shared" si="3"/>
        <v>0</v>
      </c>
    </row>
    <row r="135" spans="1:9" ht="60" x14ac:dyDescent="0.25">
      <c r="A135" s="99"/>
      <c r="B135" s="100" t="s">
        <v>242</v>
      </c>
      <c r="C135" s="5" t="s">
        <v>243</v>
      </c>
      <c r="E135" s="66"/>
      <c r="F135" s="98">
        <v>0.1</v>
      </c>
      <c r="G135" s="198"/>
      <c r="H135" s="182">
        <f t="shared" si="2"/>
        <v>0</v>
      </c>
      <c r="I135" s="2">
        <f t="shared" si="3"/>
        <v>0</v>
      </c>
    </row>
    <row r="136" spans="1:9" ht="90" x14ac:dyDescent="0.25">
      <c r="A136" s="99"/>
      <c r="B136" s="100" t="s">
        <v>244</v>
      </c>
      <c r="C136" s="5" t="s">
        <v>245</v>
      </c>
      <c r="E136" s="66"/>
      <c r="F136" s="98">
        <v>0.1</v>
      </c>
      <c r="G136" s="198"/>
      <c r="H136" s="182">
        <f t="shared" si="2"/>
        <v>0</v>
      </c>
      <c r="I136" s="2">
        <f t="shared" si="3"/>
        <v>0</v>
      </c>
    </row>
    <row r="137" spans="1:9" ht="60" x14ac:dyDescent="0.25">
      <c r="A137" s="99"/>
      <c r="B137" s="100" t="s">
        <v>246</v>
      </c>
      <c r="C137" s="164" t="s">
        <v>247</v>
      </c>
      <c r="E137" s="66"/>
      <c r="F137" s="98">
        <v>0.1</v>
      </c>
      <c r="G137" s="198"/>
      <c r="H137" s="182">
        <f t="shared" si="2"/>
        <v>0</v>
      </c>
      <c r="I137" s="2">
        <f t="shared" si="3"/>
        <v>0</v>
      </c>
    </row>
    <row r="138" spans="1:9" ht="30" x14ac:dyDescent="0.25">
      <c r="A138" s="99"/>
      <c r="B138" s="100" t="s">
        <v>248</v>
      </c>
      <c r="C138" s="164" t="s">
        <v>249</v>
      </c>
      <c r="E138" s="66"/>
      <c r="F138" s="98">
        <v>0.1</v>
      </c>
      <c r="G138" s="198"/>
      <c r="H138" s="182">
        <f t="shared" si="2"/>
        <v>0</v>
      </c>
      <c r="I138" s="2">
        <f t="shared" si="3"/>
        <v>0</v>
      </c>
    </row>
    <row r="139" spans="1:9" ht="30" x14ac:dyDescent="0.25">
      <c r="A139" s="119"/>
      <c r="B139" s="100" t="s">
        <v>250</v>
      </c>
      <c r="C139" s="164" t="s">
        <v>251</v>
      </c>
      <c r="E139" s="66"/>
      <c r="F139" s="98">
        <v>0.1</v>
      </c>
      <c r="G139" s="198"/>
      <c r="H139" s="182">
        <f t="shared" si="2"/>
        <v>0</v>
      </c>
      <c r="I139" s="2">
        <f t="shared" si="3"/>
        <v>0</v>
      </c>
    </row>
    <row r="140" spans="1:9" ht="30" x14ac:dyDescent="0.25">
      <c r="A140" s="119"/>
      <c r="B140" s="100" t="s">
        <v>252</v>
      </c>
      <c r="C140" s="164" t="s">
        <v>253</v>
      </c>
      <c r="E140" s="66"/>
      <c r="F140" s="98">
        <v>0.1</v>
      </c>
      <c r="G140" s="198"/>
      <c r="H140" s="182">
        <f t="shared" si="2"/>
        <v>0</v>
      </c>
      <c r="I140" s="2">
        <f t="shared" si="3"/>
        <v>0</v>
      </c>
    </row>
    <row r="141" spans="1:9" ht="30" x14ac:dyDescent="0.25">
      <c r="A141" s="119"/>
      <c r="B141" s="100" t="s">
        <v>254</v>
      </c>
      <c r="C141" s="164" t="s">
        <v>255</v>
      </c>
      <c r="E141" s="66"/>
      <c r="F141" s="98">
        <v>0.1</v>
      </c>
      <c r="G141" s="198"/>
      <c r="H141" s="182">
        <f t="shared" si="2"/>
        <v>0</v>
      </c>
      <c r="I141" s="2">
        <f t="shared" si="3"/>
        <v>0</v>
      </c>
    </row>
    <row r="142" spans="1:9" ht="30" x14ac:dyDescent="0.25">
      <c r="A142" s="99"/>
      <c r="B142" s="100" t="s">
        <v>256</v>
      </c>
      <c r="C142" s="165" t="s">
        <v>257</v>
      </c>
      <c r="E142" s="66"/>
      <c r="F142" s="98">
        <v>0.1</v>
      </c>
      <c r="G142" s="198"/>
      <c r="H142" s="182">
        <f t="shared" si="2"/>
        <v>0</v>
      </c>
      <c r="I142" s="2">
        <f t="shared" si="3"/>
        <v>0</v>
      </c>
    </row>
    <row r="143" spans="1:9" ht="64.5" customHeight="1" x14ac:dyDescent="0.25">
      <c r="A143" s="119"/>
      <c r="B143" s="100" t="s">
        <v>258</v>
      </c>
      <c r="C143" s="164" t="s">
        <v>259</v>
      </c>
      <c r="E143" s="66"/>
      <c r="F143" s="98">
        <v>0.1</v>
      </c>
      <c r="G143" s="198"/>
      <c r="H143" s="182">
        <f t="shared" si="2"/>
        <v>0</v>
      </c>
      <c r="I143" s="2">
        <f t="shared" si="3"/>
        <v>0</v>
      </c>
    </row>
    <row r="144" spans="1:9" ht="30.6" customHeight="1" x14ac:dyDescent="0.25">
      <c r="A144" s="119"/>
      <c r="B144" s="100" t="s">
        <v>260</v>
      </c>
      <c r="C144" s="165" t="s">
        <v>261</v>
      </c>
      <c r="E144" s="66"/>
      <c r="F144" s="98">
        <v>0.1</v>
      </c>
      <c r="G144" s="198"/>
      <c r="H144" s="182">
        <f t="shared" si="2"/>
        <v>0</v>
      </c>
      <c r="I144" s="2">
        <f t="shared" si="3"/>
        <v>0</v>
      </c>
    </row>
    <row r="145" spans="1:9" ht="60" x14ac:dyDescent="0.25">
      <c r="A145" s="121"/>
      <c r="B145" s="100" t="s">
        <v>262</v>
      </c>
      <c r="C145" s="165" t="s">
        <v>263</v>
      </c>
      <c r="E145" s="66"/>
      <c r="F145" s="98">
        <v>0.1</v>
      </c>
      <c r="G145" s="198"/>
      <c r="H145" s="182">
        <f t="shared" si="2"/>
        <v>0</v>
      </c>
      <c r="I145" s="2">
        <f t="shared" si="3"/>
        <v>0</v>
      </c>
    </row>
    <row r="146" spans="1:9" ht="60" x14ac:dyDescent="0.25">
      <c r="A146" s="119"/>
      <c r="B146" s="100" t="s">
        <v>264</v>
      </c>
      <c r="C146" s="165" t="s">
        <v>265</v>
      </c>
      <c r="E146" s="66"/>
      <c r="F146" s="98">
        <v>0.1</v>
      </c>
      <c r="G146" s="198"/>
      <c r="H146" s="182">
        <f t="shared" si="2"/>
        <v>0</v>
      </c>
      <c r="I146" s="2">
        <f t="shared" si="3"/>
        <v>0</v>
      </c>
    </row>
    <row r="147" spans="1:9" ht="45" x14ac:dyDescent="0.25">
      <c r="A147" s="119"/>
      <c r="B147" s="100" t="s">
        <v>266</v>
      </c>
      <c r="C147" s="165" t="s">
        <v>267</v>
      </c>
      <c r="E147" s="66"/>
      <c r="F147" s="98">
        <v>0.1</v>
      </c>
      <c r="G147" s="198"/>
      <c r="H147" s="182">
        <f t="shared" si="2"/>
        <v>0</v>
      </c>
      <c r="I147" s="2">
        <f t="shared" si="3"/>
        <v>0</v>
      </c>
    </row>
    <row r="148" spans="1:9" x14ac:dyDescent="0.25">
      <c r="A148" s="119"/>
      <c r="B148" s="100" t="s">
        <v>268</v>
      </c>
      <c r="C148" s="165" t="s">
        <v>269</v>
      </c>
      <c r="E148" s="66"/>
      <c r="F148" s="98">
        <v>0.1</v>
      </c>
      <c r="G148" s="198"/>
      <c r="H148" s="182">
        <f t="shared" ref="H148:H211" si="4">I148*F148</f>
        <v>0</v>
      </c>
      <c r="I148" s="2">
        <f t="shared" ref="I148:I211" si="5">IF(G148=$A$10,$E$10,IF(G148=$A$11,$E$11,$E$12))</f>
        <v>0</v>
      </c>
    </row>
    <row r="149" spans="1:9" ht="60.6" customHeight="1" x14ac:dyDescent="0.25">
      <c r="A149" s="119"/>
      <c r="B149" s="100" t="s">
        <v>270</v>
      </c>
      <c r="C149" s="165" t="s">
        <v>271</v>
      </c>
      <c r="E149" s="66"/>
      <c r="F149" s="98">
        <v>0.1</v>
      </c>
      <c r="G149" s="198"/>
      <c r="H149" s="182">
        <f t="shared" si="4"/>
        <v>0</v>
      </c>
      <c r="I149" s="2">
        <f t="shared" si="5"/>
        <v>0</v>
      </c>
    </row>
    <row r="150" spans="1:9" ht="30" x14ac:dyDescent="0.25">
      <c r="A150" s="119"/>
      <c r="B150" s="100" t="s">
        <v>272</v>
      </c>
      <c r="C150" s="165" t="s">
        <v>273</v>
      </c>
      <c r="E150" s="66"/>
      <c r="F150" s="98">
        <v>0.1</v>
      </c>
      <c r="G150" s="198"/>
      <c r="H150" s="182">
        <f t="shared" si="4"/>
        <v>0</v>
      </c>
      <c r="I150" s="2">
        <f t="shared" si="5"/>
        <v>0</v>
      </c>
    </row>
    <row r="151" spans="1:9" x14ac:dyDescent="0.25">
      <c r="A151" s="119"/>
      <c r="B151" s="100" t="s">
        <v>274</v>
      </c>
      <c r="C151" s="165" t="s">
        <v>275</v>
      </c>
      <c r="E151" s="66"/>
      <c r="F151" s="98">
        <v>0.1</v>
      </c>
      <c r="G151" s="198"/>
      <c r="H151" s="182">
        <f t="shared" si="4"/>
        <v>0</v>
      </c>
      <c r="I151" s="2">
        <f t="shared" si="5"/>
        <v>0</v>
      </c>
    </row>
    <row r="152" spans="1:9" x14ac:dyDescent="0.25">
      <c r="A152" s="119"/>
      <c r="B152" s="100" t="s">
        <v>276</v>
      </c>
      <c r="C152" s="165" t="s">
        <v>277</v>
      </c>
      <c r="E152" s="66"/>
      <c r="F152" s="98">
        <v>0.1</v>
      </c>
      <c r="G152" s="198"/>
      <c r="H152" s="182">
        <f t="shared" si="4"/>
        <v>0</v>
      </c>
      <c r="I152" s="2">
        <f t="shared" si="5"/>
        <v>0</v>
      </c>
    </row>
    <row r="153" spans="1:9" x14ac:dyDescent="0.25">
      <c r="A153" s="99"/>
      <c r="B153" s="100" t="s">
        <v>278</v>
      </c>
      <c r="C153" s="165" t="s">
        <v>279</v>
      </c>
      <c r="E153" s="66"/>
      <c r="F153" s="98">
        <v>0.1</v>
      </c>
      <c r="G153" s="198"/>
      <c r="H153" s="182">
        <f t="shared" si="4"/>
        <v>0</v>
      </c>
      <c r="I153" s="2">
        <f t="shared" si="5"/>
        <v>0</v>
      </c>
    </row>
    <row r="154" spans="1:9" x14ac:dyDescent="0.25">
      <c r="A154" s="119"/>
      <c r="B154" s="100" t="s">
        <v>280</v>
      </c>
      <c r="C154" s="170" t="s">
        <v>281</v>
      </c>
      <c r="E154" s="66"/>
      <c r="F154" s="98">
        <v>0.1</v>
      </c>
      <c r="G154" s="198"/>
      <c r="H154" s="182">
        <f t="shared" si="4"/>
        <v>0</v>
      </c>
      <c r="I154" s="2">
        <f t="shared" si="5"/>
        <v>0</v>
      </c>
    </row>
    <row r="155" spans="1:9" x14ac:dyDescent="0.25">
      <c r="A155" s="119"/>
      <c r="B155" s="100" t="s">
        <v>282</v>
      </c>
      <c r="C155" s="165" t="s">
        <v>283</v>
      </c>
      <c r="E155" s="66"/>
      <c r="F155" s="98">
        <v>0.1</v>
      </c>
      <c r="G155" s="198"/>
      <c r="H155" s="182">
        <f t="shared" si="4"/>
        <v>0</v>
      </c>
      <c r="I155" s="2">
        <f t="shared" si="5"/>
        <v>0</v>
      </c>
    </row>
    <row r="156" spans="1:9" ht="90" x14ac:dyDescent="0.25">
      <c r="A156" s="119"/>
      <c r="B156" s="100" t="s">
        <v>284</v>
      </c>
      <c r="C156" s="165" t="s">
        <v>285</v>
      </c>
      <c r="E156" s="66"/>
      <c r="F156" s="98">
        <v>0.1</v>
      </c>
      <c r="G156" s="198"/>
      <c r="H156" s="182">
        <f t="shared" si="4"/>
        <v>0</v>
      </c>
      <c r="I156" s="2">
        <f t="shared" si="5"/>
        <v>0</v>
      </c>
    </row>
    <row r="157" spans="1:9" x14ac:dyDescent="0.25">
      <c r="A157" s="119"/>
      <c r="B157" s="100" t="s">
        <v>286</v>
      </c>
      <c r="C157" s="165" t="s">
        <v>287</v>
      </c>
      <c r="E157" s="66"/>
      <c r="F157" s="98">
        <v>0.1</v>
      </c>
      <c r="G157" s="198"/>
      <c r="H157" s="182">
        <f t="shared" si="4"/>
        <v>0</v>
      </c>
      <c r="I157" s="2">
        <f t="shared" si="5"/>
        <v>0</v>
      </c>
    </row>
    <row r="158" spans="1:9" ht="315" x14ac:dyDescent="0.25">
      <c r="A158" s="119"/>
      <c r="B158" s="100" t="s">
        <v>288</v>
      </c>
      <c r="C158" s="5" t="s">
        <v>289</v>
      </c>
      <c r="E158" s="66"/>
      <c r="F158" s="98">
        <v>0.1</v>
      </c>
      <c r="G158" s="198"/>
      <c r="H158" s="182">
        <f t="shared" si="4"/>
        <v>0</v>
      </c>
      <c r="I158" s="2">
        <f t="shared" si="5"/>
        <v>0</v>
      </c>
    </row>
    <row r="159" spans="1:9" s="6" customFormat="1" ht="61.5" customHeight="1" x14ac:dyDescent="0.25">
      <c r="A159" s="119"/>
      <c r="B159" s="100" t="s">
        <v>290</v>
      </c>
      <c r="C159" s="164" t="s">
        <v>291</v>
      </c>
      <c r="D159" s="2"/>
      <c r="E159" s="66"/>
      <c r="F159" s="98">
        <v>0.1</v>
      </c>
      <c r="G159" s="198"/>
      <c r="H159" s="182">
        <f t="shared" si="4"/>
        <v>0</v>
      </c>
      <c r="I159" s="2">
        <f t="shared" si="5"/>
        <v>0</v>
      </c>
    </row>
    <row r="160" spans="1:9" s="6" customFormat="1" ht="36" customHeight="1" x14ac:dyDescent="0.25">
      <c r="A160" s="119"/>
      <c r="B160" s="100" t="s">
        <v>292</v>
      </c>
      <c r="C160" s="164" t="s">
        <v>293</v>
      </c>
      <c r="D160" s="2"/>
      <c r="E160" s="66"/>
      <c r="F160" s="98">
        <v>0.1</v>
      </c>
      <c r="G160" s="198"/>
      <c r="H160" s="182">
        <f t="shared" si="4"/>
        <v>0</v>
      </c>
      <c r="I160" s="2">
        <f t="shared" si="5"/>
        <v>0</v>
      </c>
    </row>
    <row r="161" spans="1:9" s="6" customFormat="1" x14ac:dyDescent="0.25">
      <c r="A161" s="99"/>
      <c r="B161" s="100" t="s">
        <v>294</v>
      </c>
      <c r="C161" s="164" t="s">
        <v>295</v>
      </c>
      <c r="E161" s="74"/>
      <c r="F161" s="98">
        <v>0.1</v>
      </c>
      <c r="G161" s="198"/>
      <c r="H161" s="182">
        <f t="shared" si="4"/>
        <v>0</v>
      </c>
      <c r="I161" s="2">
        <f t="shared" si="5"/>
        <v>0</v>
      </c>
    </row>
    <row r="162" spans="1:9" s="6" customFormat="1" ht="16.350000000000001" customHeight="1" x14ac:dyDescent="0.25">
      <c r="A162" s="119"/>
      <c r="B162" s="100" t="s">
        <v>296</v>
      </c>
      <c r="C162" s="164" t="s">
        <v>297</v>
      </c>
      <c r="E162" s="74"/>
      <c r="F162" s="98">
        <v>0.1</v>
      </c>
      <c r="G162" s="198"/>
      <c r="H162" s="182">
        <f t="shared" si="4"/>
        <v>0</v>
      </c>
      <c r="I162" s="2">
        <f t="shared" si="5"/>
        <v>0</v>
      </c>
    </row>
    <row r="163" spans="1:9" s="6" customFormat="1" ht="15.6" customHeight="1" x14ac:dyDescent="0.25">
      <c r="A163" s="119"/>
      <c r="B163" s="100" t="s">
        <v>298</v>
      </c>
      <c r="C163" s="164" t="s">
        <v>299</v>
      </c>
      <c r="E163" s="74"/>
      <c r="F163" s="98">
        <v>0.1</v>
      </c>
      <c r="G163" s="198"/>
      <c r="H163" s="182">
        <f t="shared" si="4"/>
        <v>0</v>
      </c>
      <c r="I163" s="2">
        <f t="shared" si="5"/>
        <v>0</v>
      </c>
    </row>
    <row r="164" spans="1:9" s="6" customFormat="1" ht="150.75" thickBot="1" x14ac:dyDescent="0.3">
      <c r="A164" s="102"/>
      <c r="B164" s="103" t="s">
        <v>300</v>
      </c>
      <c r="C164" s="174" t="s">
        <v>301</v>
      </c>
      <c r="D164" s="122"/>
      <c r="E164" s="75"/>
      <c r="F164" s="98">
        <v>0.1</v>
      </c>
      <c r="G164" s="198"/>
      <c r="H164" s="182">
        <f t="shared" si="4"/>
        <v>0</v>
      </c>
      <c r="I164" s="2">
        <f t="shared" si="5"/>
        <v>0</v>
      </c>
    </row>
    <row r="165" spans="1:9" x14ac:dyDescent="0.25">
      <c r="A165" s="124"/>
      <c r="B165" s="120"/>
      <c r="C165" s="15"/>
      <c r="E165" s="171">
        <v>10</v>
      </c>
      <c r="F165" s="172"/>
      <c r="G165" s="189"/>
      <c r="H165" s="191"/>
      <c r="I165" s="2">
        <f t="shared" si="5"/>
        <v>0</v>
      </c>
    </row>
    <row r="166" spans="1:9" ht="60" x14ac:dyDescent="0.25">
      <c r="A166" s="124"/>
      <c r="B166" s="100" t="s">
        <v>302</v>
      </c>
      <c r="C166" s="11" t="s">
        <v>303</v>
      </c>
      <c r="E166" s="69"/>
      <c r="F166" s="110">
        <v>1</v>
      </c>
      <c r="G166" s="190"/>
      <c r="H166" s="191">
        <f t="shared" si="4"/>
        <v>0</v>
      </c>
      <c r="I166" s="2">
        <f t="shared" si="5"/>
        <v>0</v>
      </c>
    </row>
    <row r="167" spans="1:9" x14ac:dyDescent="0.25">
      <c r="A167" s="124"/>
      <c r="B167" s="100" t="s">
        <v>304</v>
      </c>
      <c r="C167" s="15" t="s">
        <v>305</v>
      </c>
      <c r="E167" s="69"/>
      <c r="F167" s="110">
        <v>1</v>
      </c>
      <c r="G167" s="190"/>
      <c r="H167" s="191">
        <f t="shared" si="4"/>
        <v>0</v>
      </c>
      <c r="I167" s="2">
        <f t="shared" si="5"/>
        <v>0</v>
      </c>
    </row>
    <row r="168" spans="1:9" ht="30" x14ac:dyDescent="0.25">
      <c r="A168" s="124"/>
      <c r="B168" s="100" t="s">
        <v>306</v>
      </c>
      <c r="C168" s="5" t="s">
        <v>307</v>
      </c>
      <c r="E168" s="69"/>
      <c r="F168" s="110">
        <v>1</v>
      </c>
      <c r="G168" s="190"/>
      <c r="H168" s="191">
        <f t="shared" si="4"/>
        <v>0</v>
      </c>
      <c r="I168" s="2">
        <f t="shared" si="5"/>
        <v>0</v>
      </c>
    </row>
    <row r="169" spans="1:9" ht="195" x14ac:dyDescent="0.25">
      <c r="A169" s="124"/>
      <c r="B169" s="100" t="s">
        <v>308</v>
      </c>
      <c r="C169" s="5" t="s">
        <v>309</v>
      </c>
      <c r="E169" s="69"/>
      <c r="F169" s="110">
        <v>1</v>
      </c>
      <c r="G169" s="190"/>
      <c r="H169" s="191">
        <f t="shared" si="4"/>
        <v>0</v>
      </c>
      <c r="I169" s="2">
        <f t="shared" si="5"/>
        <v>0</v>
      </c>
    </row>
    <row r="170" spans="1:9" ht="45" x14ac:dyDescent="0.25">
      <c r="A170" s="124"/>
      <c r="B170" s="100" t="s">
        <v>310</v>
      </c>
      <c r="C170" s="5" t="s">
        <v>311</v>
      </c>
      <c r="E170" s="69"/>
      <c r="F170" s="110">
        <v>0.1</v>
      </c>
      <c r="G170" s="190"/>
      <c r="H170" s="191">
        <f t="shared" si="4"/>
        <v>0</v>
      </c>
      <c r="I170" s="2">
        <f t="shared" si="5"/>
        <v>0</v>
      </c>
    </row>
    <row r="171" spans="1:9" x14ac:dyDescent="0.25">
      <c r="A171" s="109"/>
      <c r="B171" s="100" t="s">
        <v>312</v>
      </c>
      <c r="C171" s="5" t="s">
        <v>313</v>
      </c>
      <c r="E171" s="69"/>
      <c r="F171" s="110">
        <v>0.5</v>
      </c>
      <c r="G171" s="190"/>
      <c r="H171" s="191">
        <f t="shared" si="4"/>
        <v>0</v>
      </c>
      <c r="I171" s="2">
        <f t="shared" si="5"/>
        <v>0</v>
      </c>
    </row>
    <row r="172" spans="1:9" ht="150" x14ac:dyDescent="0.25">
      <c r="A172" s="109"/>
      <c r="B172" s="100" t="s">
        <v>314</v>
      </c>
      <c r="C172" s="5" t="s">
        <v>315</v>
      </c>
      <c r="E172" s="69"/>
      <c r="F172" s="110">
        <v>0.5</v>
      </c>
      <c r="G172" s="190"/>
      <c r="H172" s="191">
        <f t="shared" si="4"/>
        <v>0</v>
      </c>
      <c r="I172" s="2">
        <f t="shared" si="5"/>
        <v>0</v>
      </c>
    </row>
    <row r="173" spans="1:9" ht="60" x14ac:dyDescent="0.25">
      <c r="A173" s="109"/>
      <c r="B173" s="100" t="s">
        <v>316</v>
      </c>
      <c r="C173" s="5" t="s">
        <v>317</v>
      </c>
      <c r="E173" s="69"/>
      <c r="F173" s="110">
        <v>0.5</v>
      </c>
      <c r="G173" s="190"/>
      <c r="H173" s="191">
        <f t="shared" si="4"/>
        <v>0</v>
      </c>
      <c r="I173" s="2">
        <f t="shared" si="5"/>
        <v>0</v>
      </c>
    </row>
    <row r="174" spans="1:9" ht="23.25" customHeight="1" x14ac:dyDescent="0.25">
      <c r="A174" s="109"/>
      <c r="B174" s="100" t="s">
        <v>318</v>
      </c>
      <c r="C174" s="5" t="s">
        <v>319</v>
      </c>
      <c r="E174" s="69"/>
      <c r="F174" s="110">
        <v>0.15</v>
      </c>
      <c r="G174" s="190"/>
      <c r="H174" s="191">
        <f t="shared" si="4"/>
        <v>0</v>
      </c>
      <c r="I174" s="2">
        <f t="shared" si="5"/>
        <v>0</v>
      </c>
    </row>
    <row r="175" spans="1:9" ht="30.6" customHeight="1" x14ac:dyDescent="0.25">
      <c r="A175" s="109" t="s">
        <v>320</v>
      </c>
      <c r="B175" s="100" t="s">
        <v>321</v>
      </c>
      <c r="C175" s="5" t="s">
        <v>322</v>
      </c>
      <c r="E175" s="69"/>
      <c r="F175" s="110">
        <v>0.13</v>
      </c>
      <c r="G175" s="190"/>
      <c r="H175" s="191">
        <f t="shared" si="4"/>
        <v>0</v>
      </c>
      <c r="I175" s="2">
        <f t="shared" si="5"/>
        <v>0</v>
      </c>
    </row>
    <row r="176" spans="1:9" ht="30" x14ac:dyDescent="0.25">
      <c r="A176" s="109" t="s">
        <v>323</v>
      </c>
      <c r="B176" s="100" t="s">
        <v>324</v>
      </c>
      <c r="C176" s="15" t="s">
        <v>325</v>
      </c>
      <c r="E176" s="69"/>
      <c r="F176" s="110">
        <v>0.2</v>
      </c>
      <c r="G176" s="190"/>
      <c r="H176" s="191">
        <f t="shared" si="4"/>
        <v>0</v>
      </c>
      <c r="I176" s="2">
        <f t="shared" si="5"/>
        <v>0</v>
      </c>
    </row>
    <row r="177" spans="1:9" x14ac:dyDescent="0.25">
      <c r="A177" s="124"/>
      <c r="B177" s="100" t="s">
        <v>326</v>
      </c>
      <c r="C177" s="5" t="s">
        <v>327</v>
      </c>
      <c r="E177" s="69"/>
      <c r="F177" s="110">
        <v>0.1</v>
      </c>
      <c r="G177" s="190"/>
      <c r="H177" s="191">
        <f t="shared" si="4"/>
        <v>0</v>
      </c>
      <c r="I177" s="2">
        <f t="shared" si="5"/>
        <v>0</v>
      </c>
    </row>
    <row r="178" spans="1:9" ht="30" x14ac:dyDescent="0.25">
      <c r="A178" s="124"/>
      <c r="B178" s="100" t="s">
        <v>328</v>
      </c>
      <c r="C178" s="5" t="s">
        <v>329</v>
      </c>
      <c r="E178" s="69"/>
      <c r="F178" s="110">
        <v>0.3</v>
      </c>
      <c r="G178" s="190"/>
      <c r="H178" s="191">
        <f t="shared" si="4"/>
        <v>0</v>
      </c>
      <c r="I178" s="2">
        <f t="shared" si="5"/>
        <v>0</v>
      </c>
    </row>
    <row r="179" spans="1:9" ht="30" x14ac:dyDescent="0.25">
      <c r="A179" s="124"/>
      <c r="B179" s="100" t="s">
        <v>330</v>
      </c>
      <c r="C179" s="5" t="s">
        <v>331</v>
      </c>
      <c r="E179" s="69"/>
      <c r="F179" s="110">
        <v>0.13</v>
      </c>
      <c r="G179" s="190"/>
      <c r="H179" s="191">
        <f t="shared" si="4"/>
        <v>0</v>
      </c>
      <c r="I179" s="2">
        <f t="shared" si="5"/>
        <v>0</v>
      </c>
    </row>
    <row r="180" spans="1:9" ht="45" x14ac:dyDescent="0.25">
      <c r="A180" s="124"/>
      <c r="B180" s="100" t="s">
        <v>332</v>
      </c>
      <c r="C180" s="5" t="s">
        <v>333</v>
      </c>
      <c r="E180" s="69"/>
      <c r="F180" s="110">
        <v>0.4</v>
      </c>
      <c r="G180" s="190"/>
      <c r="H180" s="191">
        <f t="shared" si="4"/>
        <v>0</v>
      </c>
      <c r="I180" s="2">
        <f t="shared" si="5"/>
        <v>0</v>
      </c>
    </row>
    <row r="181" spans="1:9" ht="30.6" customHeight="1" x14ac:dyDescent="0.25">
      <c r="A181" s="109"/>
      <c r="B181" s="100" t="s">
        <v>334</v>
      </c>
      <c r="C181" s="14" t="s">
        <v>335</v>
      </c>
      <c r="E181" s="69"/>
      <c r="F181" s="110">
        <v>0.1</v>
      </c>
      <c r="G181" s="190"/>
      <c r="H181" s="191">
        <f t="shared" si="4"/>
        <v>0</v>
      </c>
      <c r="I181" s="2">
        <f t="shared" si="5"/>
        <v>0</v>
      </c>
    </row>
    <row r="182" spans="1:9" x14ac:dyDescent="0.25">
      <c r="A182" s="109"/>
      <c r="B182" s="100" t="s">
        <v>336</v>
      </c>
      <c r="C182" s="5" t="s">
        <v>337</v>
      </c>
      <c r="E182" s="69"/>
      <c r="F182" s="110">
        <v>1</v>
      </c>
      <c r="G182" s="190"/>
      <c r="H182" s="191">
        <f t="shared" si="4"/>
        <v>0</v>
      </c>
      <c r="I182" s="2">
        <f t="shared" si="5"/>
        <v>0</v>
      </c>
    </row>
    <row r="183" spans="1:9" ht="45" x14ac:dyDescent="0.25">
      <c r="A183" s="109"/>
      <c r="B183" s="100" t="s">
        <v>338</v>
      </c>
      <c r="C183" s="5" t="s">
        <v>339</v>
      </c>
      <c r="E183" s="69"/>
      <c r="F183" s="110">
        <v>1</v>
      </c>
      <c r="G183" s="190"/>
      <c r="H183" s="191">
        <f t="shared" si="4"/>
        <v>0</v>
      </c>
      <c r="I183" s="2">
        <f t="shared" si="5"/>
        <v>0</v>
      </c>
    </row>
    <row r="184" spans="1:9" ht="75" customHeight="1" x14ac:dyDescent="0.25">
      <c r="A184" s="109"/>
      <c r="B184" s="100" t="s">
        <v>340</v>
      </c>
      <c r="C184" s="15" t="s">
        <v>341</v>
      </c>
      <c r="E184" s="69"/>
      <c r="F184" s="110">
        <v>0.72</v>
      </c>
      <c r="G184" s="190"/>
      <c r="H184" s="191">
        <f t="shared" si="4"/>
        <v>0</v>
      </c>
      <c r="I184" s="2">
        <f t="shared" si="5"/>
        <v>0</v>
      </c>
    </row>
    <row r="185" spans="1:9" ht="30.75" thickBot="1" x14ac:dyDescent="0.3">
      <c r="A185" s="109"/>
      <c r="B185" s="100" t="s">
        <v>342</v>
      </c>
      <c r="C185" s="5" t="s">
        <v>343</v>
      </c>
      <c r="E185" s="69"/>
      <c r="F185" s="110">
        <f>1-0.83</f>
        <v>0.17000000000000004</v>
      </c>
      <c r="G185" s="190"/>
      <c r="H185" s="191">
        <f t="shared" si="4"/>
        <v>0</v>
      </c>
      <c r="I185" s="2">
        <f t="shared" si="5"/>
        <v>0</v>
      </c>
    </row>
    <row r="186" spans="1:9" ht="25.5" customHeight="1" x14ac:dyDescent="0.25">
      <c r="A186" s="125"/>
      <c r="B186" s="123"/>
      <c r="C186" s="21"/>
      <c r="D186" s="107"/>
      <c r="E186" s="76">
        <v>12</v>
      </c>
      <c r="F186" s="126"/>
      <c r="G186" s="200"/>
      <c r="H186" s="207"/>
      <c r="I186" s="2">
        <f t="shared" si="5"/>
        <v>0</v>
      </c>
    </row>
    <row r="187" spans="1:9" ht="45" x14ac:dyDescent="0.25">
      <c r="A187" s="127"/>
      <c r="B187" s="128" t="s">
        <v>344</v>
      </c>
      <c r="C187" s="5" t="s">
        <v>345</v>
      </c>
      <c r="E187" s="77"/>
      <c r="F187" s="129">
        <v>0.1</v>
      </c>
      <c r="G187" s="201"/>
      <c r="H187" s="207">
        <f t="shared" si="4"/>
        <v>0</v>
      </c>
      <c r="I187" s="2">
        <f t="shared" si="5"/>
        <v>0</v>
      </c>
    </row>
    <row r="188" spans="1:9" ht="60" x14ac:dyDescent="0.25">
      <c r="A188" s="127"/>
      <c r="B188" s="128" t="s">
        <v>346</v>
      </c>
      <c r="C188" s="5" t="s">
        <v>347</v>
      </c>
      <c r="E188" s="77"/>
      <c r="F188" s="129">
        <v>0.11</v>
      </c>
      <c r="G188" s="201"/>
      <c r="H188" s="207">
        <f t="shared" si="4"/>
        <v>0</v>
      </c>
      <c r="I188" s="2">
        <f t="shared" si="5"/>
        <v>0</v>
      </c>
    </row>
    <row r="189" spans="1:9" ht="30" x14ac:dyDescent="0.25">
      <c r="A189" s="127"/>
      <c r="B189" s="128" t="s">
        <v>348</v>
      </c>
      <c r="C189" s="5" t="s">
        <v>349</v>
      </c>
      <c r="E189" s="77"/>
      <c r="F189" s="129">
        <v>0.18</v>
      </c>
      <c r="G189" s="201"/>
      <c r="H189" s="207">
        <f t="shared" si="4"/>
        <v>0</v>
      </c>
      <c r="I189" s="2">
        <f t="shared" si="5"/>
        <v>0</v>
      </c>
    </row>
    <row r="190" spans="1:9" ht="30" x14ac:dyDescent="0.25">
      <c r="A190" s="127"/>
      <c r="B190" s="128" t="s">
        <v>350</v>
      </c>
      <c r="C190" s="5" t="s">
        <v>351</v>
      </c>
      <c r="E190" s="77"/>
      <c r="F190" s="129">
        <v>0.18</v>
      </c>
      <c r="G190" s="201"/>
      <c r="H190" s="207">
        <f t="shared" si="4"/>
        <v>0</v>
      </c>
      <c r="I190" s="2">
        <f t="shared" si="5"/>
        <v>0</v>
      </c>
    </row>
    <row r="191" spans="1:9" x14ac:dyDescent="0.25">
      <c r="A191" s="127"/>
      <c r="B191" s="128" t="s">
        <v>352</v>
      </c>
      <c r="C191" s="5" t="s">
        <v>353</v>
      </c>
      <c r="E191" s="77"/>
      <c r="F191" s="129">
        <v>0.18</v>
      </c>
      <c r="G191" s="201"/>
      <c r="H191" s="207">
        <f t="shared" si="4"/>
        <v>0</v>
      </c>
      <c r="I191" s="2">
        <f t="shared" si="5"/>
        <v>0</v>
      </c>
    </row>
    <row r="192" spans="1:9" ht="30" x14ac:dyDescent="0.25">
      <c r="A192" s="127"/>
      <c r="B192" s="128" t="s">
        <v>354</v>
      </c>
      <c r="C192" s="5" t="s">
        <v>355</v>
      </c>
      <c r="E192" s="77"/>
      <c r="F192" s="129">
        <v>0.18</v>
      </c>
      <c r="G192" s="201"/>
      <c r="H192" s="207">
        <f t="shared" si="4"/>
        <v>0</v>
      </c>
      <c r="I192" s="2">
        <f t="shared" si="5"/>
        <v>0</v>
      </c>
    </row>
    <row r="193" spans="1:9" ht="45" x14ac:dyDescent="0.25">
      <c r="A193" s="127"/>
      <c r="B193" s="128" t="s">
        <v>356</v>
      </c>
      <c r="C193" s="5" t="s">
        <v>357</v>
      </c>
      <c r="E193" s="77"/>
      <c r="F193" s="129">
        <v>0.18</v>
      </c>
      <c r="G193" s="201"/>
      <c r="H193" s="207">
        <f t="shared" si="4"/>
        <v>0</v>
      </c>
      <c r="I193" s="2">
        <f t="shared" si="5"/>
        <v>0</v>
      </c>
    </row>
    <row r="194" spans="1:9" x14ac:dyDescent="0.25">
      <c r="A194" s="127"/>
      <c r="B194" s="128" t="s">
        <v>358</v>
      </c>
      <c r="C194" s="5" t="s">
        <v>359</v>
      </c>
      <c r="E194" s="77"/>
      <c r="F194" s="129">
        <v>0.18</v>
      </c>
      <c r="G194" s="201"/>
      <c r="H194" s="207">
        <f t="shared" si="4"/>
        <v>0</v>
      </c>
      <c r="I194" s="2">
        <f t="shared" si="5"/>
        <v>0</v>
      </c>
    </row>
    <row r="195" spans="1:9" ht="45" x14ac:dyDescent="0.25">
      <c r="A195" s="127"/>
      <c r="B195" s="128" t="s">
        <v>360</v>
      </c>
      <c r="C195" s="5" t="s">
        <v>361</v>
      </c>
      <c r="E195" s="77"/>
      <c r="F195" s="129">
        <v>0.18</v>
      </c>
      <c r="G195" s="201"/>
      <c r="H195" s="207">
        <f t="shared" si="4"/>
        <v>0</v>
      </c>
      <c r="I195" s="2">
        <f t="shared" si="5"/>
        <v>0</v>
      </c>
    </row>
    <row r="196" spans="1:9" ht="45" x14ac:dyDescent="0.25">
      <c r="A196" s="127" t="s">
        <v>362</v>
      </c>
      <c r="B196" s="128" t="s">
        <v>363</v>
      </c>
      <c r="C196" s="5" t="s">
        <v>364</v>
      </c>
      <c r="E196" s="77"/>
      <c r="F196" s="129">
        <v>0.18</v>
      </c>
      <c r="G196" s="201"/>
      <c r="H196" s="207">
        <f t="shared" si="4"/>
        <v>0</v>
      </c>
      <c r="I196" s="2">
        <f t="shared" si="5"/>
        <v>0</v>
      </c>
    </row>
    <row r="197" spans="1:9" ht="45" x14ac:dyDescent="0.25">
      <c r="A197" s="127"/>
      <c r="B197" s="128" t="s">
        <v>365</v>
      </c>
      <c r="C197" s="5" t="s">
        <v>366</v>
      </c>
      <c r="E197" s="77"/>
      <c r="F197" s="129">
        <v>0.1</v>
      </c>
      <c r="G197" s="201"/>
      <c r="H197" s="207">
        <f t="shared" si="4"/>
        <v>0</v>
      </c>
      <c r="I197" s="2">
        <f t="shared" si="5"/>
        <v>0</v>
      </c>
    </row>
    <row r="198" spans="1:9" ht="45" x14ac:dyDescent="0.25">
      <c r="A198" s="127"/>
      <c r="B198" s="128" t="s">
        <v>367</v>
      </c>
      <c r="C198" s="5" t="s">
        <v>368</v>
      </c>
      <c r="E198" s="77"/>
      <c r="F198" s="129">
        <v>0.18</v>
      </c>
      <c r="G198" s="201"/>
      <c r="H198" s="207">
        <f t="shared" si="4"/>
        <v>0</v>
      </c>
      <c r="I198" s="2">
        <f t="shared" si="5"/>
        <v>0</v>
      </c>
    </row>
    <row r="199" spans="1:9" ht="75" x14ac:dyDescent="0.25">
      <c r="A199" s="127"/>
      <c r="B199" s="128" t="s">
        <v>369</v>
      </c>
      <c r="C199" s="5" t="s">
        <v>370</v>
      </c>
      <c r="E199" s="77"/>
      <c r="F199" s="129">
        <v>0.18</v>
      </c>
      <c r="G199" s="201"/>
      <c r="H199" s="207">
        <f t="shared" si="4"/>
        <v>0</v>
      </c>
      <c r="I199" s="2">
        <f t="shared" si="5"/>
        <v>0</v>
      </c>
    </row>
    <row r="200" spans="1:9" ht="30" x14ac:dyDescent="0.25">
      <c r="A200" s="127"/>
      <c r="B200" s="128" t="s">
        <v>371</v>
      </c>
      <c r="C200" s="5" t="s">
        <v>372</v>
      </c>
      <c r="E200" s="77"/>
      <c r="F200" s="129">
        <v>0.18</v>
      </c>
      <c r="G200" s="201"/>
      <c r="H200" s="207">
        <f t="shared" si="4"/>
        <v>0</v>
      </c>
      <c r="I200" s="2">
        <f t="shared" si="5"/>
        <v>0</v>
      </c>
    </row>
    <row r="201" spans="1:9" ht="30" x14ac:dyDescent="0.25">
      <c r="A201" s="127"/>
      <c r="B201" s="128" t="s">
        <v>373</v>
      </c>
      <c r="C201" s="5" t="s">
        <v>374</v>
      </c>
      <c r="E201" s="77"/>
      <c r="F201" s="129">
        <v>0.18</v>
      </c>
      <c r="G201" s="201"/>
      <c r="H201" s="207">
        <f t="shared" si="4"/>
        <v>0</v>
      </c>
      <c r="I201" s="2">
        <f t="shared" si="5"/>
        <v>0</v>
      </c>
    </row>
    <row r="202" spans="1:9" x14ac:dyDescent="0.25">
      <c r="A202" s="127"/>
      <c r="B202" s="128" t="s">
        <v>375</v>
      </c>
      <c r="C202" s="5" t="s">
        <v>376</v>
      </c>
      <c r="E202" s="77"/>
      <c r="F202" s="129">
        <v>0.18</v>
      </c>
      <c r="G202" s="201"/>
      <c r="H202" s="207">
        <f t="shared" si="4"/>
        <v>0</v>
      </c>
      <c r="I202" s="2">
        <f t="shared" si="5"/>
        <v>0</v>
      </c>
    </row>
    <row r="203" spans="1:9" x14ac:dyDescent="0.25">
      <c r="A203" s="127"/>
      <c r="B203" s="128" t="s">
        <v>377</v>
      </c>
      <c r="C203" s="5" t="s">
        <v>378</v>
      </c>
      <c r="E203" s="77"/>
      <c r="F203" s="129">
        <v>0.18</v>
      </c>
      <c r="G203" s="201"/>
      <c r="H203" s="207">
        <f t="shared" si="4"/>
        <v>0</v>
      </c>
      <c r="I203" s="2">
        <f t="shared" si="5"/>
        <v>0</v>
      </c>
    </row>
    <row r="204" spans="1:9" x14ac:dyDescent="0.25">
      <c r="A204" s="127"/>
      <c r="B204" s="128" t="s">
        <v>379</v>
      </c>
      <c r="C204" s="5" t="s">
        <v>380</v>
      </c>
      <c r="E204" s="77"/>
      <c r="F204" s="129">
        <v>0.18</v>
      </c>
      <c r="G204" s="201"/>
      <c r="H204" s="207">
        <f t="shared" si="4"/>
        <v>0</v>
      </c>
      <c r="I204" s="2">
        <f t="shared" si="5"/>
        <v>0</v>
      </c>
    </row>
    <row r="205" spans="1:9" ht="30" x14ac:dyDescent="0.25">
      <c r="A205" s="127"/>
      <c r="B205" s="128" t="s">
        <v>381</v>
      </c>
      <c r="C205" s="5" t="s">
        <v>382</v>
      </c>
      <c r="E205" s="77"/>
      <c r="F205" s="129">
        <v>0.18</v>
      </c>
      <c r="G205" s="201"/>
      <c r="H205" s="207">
        <f t="shared" si="4"/>
        <v>0</v>
      </c>
      <c r="I205" s="2">
        <f t="shared" si="5"/>
        <v>0</v>
      </c>
    </row>
    <row r="206" spans="1:9" ht="45" x14ac:dyDescent="0.25">
      <c r="A206" s="127"/>
      <c r="B206" s="128" t="s">
        <v>383</v>
      </c>
      <c r="C206" s="5" t="s">
        <v>384</v>
      </c>
      <c r="E206" s="77"/>
      <c r="F206" s="129">
        <v>0.18</v>
      </c>
      <c r="G206" s="201"/>
      <c r="H206" s="207">
        <f t="shared" si="4"/>
        <v>0</v>
      </c>
      <c r="I206" s="2">
        <f t="shared" si="5"/>
        <v>0</v>
      </c>
    </row>
    <row r="207" spans="1:9" ht="30" x14ac:dyDescent="0.25">
      <c r="A207" s="127"/>
      <c r="B207" s="128" t="s">
        <v>385</v>
      </c>
      <c r="C207" s="5" t="s">
        <v>386</v>
      </c>
      <c r="E207" s="77"/>
      <c r="F207" s="129">
        <v>0.18</v>
      </c>
      <c r="G207" s="201"/>
      <c r="H207" s="207">
        <f t="shared" si="4"/>
        <v>0</v>
      </c>
      <c r="I207" s="2">
        <f t="shared" si="5"/>
        <v>0</v>
      </c>
    </row>
    <row r="208" spans="1:9" ht="75" x14ac:dyDescent="0.25">
      <c r="A208" s="127"/>
      <c r="B208" s="128" t="s">
        <v>387</v>
      </c>
      <c r="C208" s="5" t="s">
        <v>388</v>
      </c>
      <c r="E208" s="77"/>
      <c r="F208" s="129">
        <v>0.1</v>
      </c>
      <c r="G208" s="201"/>
      <c r="H208" s="207">
        <f t="shared" si="4"/>
        <v>0</v>
      </c>
      <c r="I208" s="2">
        <f t="shared" si="5"/>
        <v>0</v>
      </c>
    </row>
    <row r="209" spans="1:9" x14ac:dyDescent="0.25">
      <c r="A209" s="127"/>
      <c r="B209" s="128" t="s">
        <v>389</v>
      </c>
      <c r="C209" s="5" t="s">
        <v>390</v>
      </c>
      <c r="E209" s="77"/>
      <c r="F209" s="129">
        <v>0.18</v>
      </c>
      <c r="G209" s="201"/>
      <c r="H209" s="207">
        <f t="shared" si="4"/>
        <v>0</v>
      </c>
      <c r="I209" s="2">
        <f t="shared" si="5"/>
        <v>0</v>
      </c>
    </row>
    <row r="210" spans="1:9" x14ac:dyDescent="0.25">
      <c r="A210" s="127"/>
      <c r="B210" s="128" t="s">
        <v>391</v>
      </c>
      <c r="C210" s="5" t="s">
        <v>392</v>
      </c>
      <c r="E210" s="77"/>
      <c r="F210" s="129">
        <v>0.18</v>
      </c>
      <c r="G210" s="201"/>
      <c r="H210" s="207">
        <f t="shared" si="4"/>
        <v>0</v>
      </c>
      <c r="I210" s="2">
        <f t="shared" si="5"/>
        <v>0</v>
      </c>
    </row>
    <row r="211" spans="1:9" x14ac:dyDescent="0.25">
      <c r="A211" s="127"/>
      <c r="B211" s="128" t="s">
        <v>393</v>
      </c>
      <c r="C211" s="5" t="s">
        <v>394</v>
      </c>
      <c r="E211" s="77"/>
      <c r="F211" s="129">
        <v>0.18</v>
      </c>
      <c r="G211" s="201"/>
      <c r="H211" s="207">
        <f t="shared" si="4"/>
        <v>0</v>
      </c>
      <c r="I211" s="2">
        <f t="shared" si="5"/>
        <v>0</v>
      </c>
    </row>
    <row r="212" spans="1:9" x14ac:dyDescent="0.25">
      <c r="A212" s="127"/>
      <c r="B212" s="128" t="s">
        <v>395</v>
      </c>
      <c r="C212" s="5" t="s">
        <v>396</v>
      </c>
      <c r="E212" s="77"/>
      <c r="F212" s="129">
        <v>0.1</v>
      </c>
      <c r="G212" s="201"/>
      <c r="H212" s="207">
        <f t="shared" ref="H212:H256" si="6">I212*F212</f>
        <v>0</v>
      </c>
      <c r="I212" s="2">
        <f t="shared" ref="I212:I256" si="7">IF(G212=$A$10,$E$10,IF(G212=$A$11,$E$11,$E$12))</f>
        <v>0</v>
      </c>
    </row>
    <row r="213" spans="1:9" x14ac:dyDescent="0.25">
      <c r="A213" s="127"/>
      <c r="B213" s="128" t="s">
        <v>397</v>
      </c>
      <c r="C213" s="5" t="s">
        <v>398</v>
      </c>
      <c r="E213" s="77"/>
      <c r="F213" s="129">
        <v>0.18</v>
      </c>
      <c r="G213" s="201"/>
      <c r="H213" s="207">
        <f t="shared" si="6"/>
        <v>0</v>
      </c>
      <c r="I213" s="2">
        <f t="shared" si="7"/>
        <v>0</v>
      </c>
    </row>
    <row r="214" spans="1:9" ht="30" x14ac:dyDescent="0.25">
      <c r="A214" s="127"/>
      <c r="B214" s="128" t="s">
        <v>399</v>
      </c>
      <c r="C214" s="5" t="s">
        <v>400</v>
      </c>
      <c r="E214" s="77"/>
      <c r="F214" s="129">
        <v>0.18</v>
      </c>
      <c r="G214" s="201"/>
      <c r="H214" s="207">
        <f t="shared" si="6"/>
        <v>0</v>
      </c>
      <c r="I214" s="2">
        <f t="shared" si="7"/>
        <v>0</v>
      </c>
    </row>
    <row r="215" spans="1:9" ht="30" x14ac:dyDescent="0.25">
      <c r="A215" s="127"/>
      <c r="B215" s="128" t="s">
        <v>401</v>
      </c>
      <c r="C215" s="5" t="s">
        <v>402</v>
      </c>
      <c r="E215" s="77"/>
      <c r="F215" s="129">
        <v>0.18</v>
      </c>
      <c r="G215" s="201"/>
      <c r="H215" s="207">
        <f t="shared" si="6"/>
        <v>0</v>
      </c>
      <c r="I215" s="2">
        <f t="shared" si="7"/>
        <v>0</v>
      </c>
    </row>
    <row r="216" spans="1:9" ht="30" x14ac:dyDescent="0.25">
      <c r="A216" s="127"/>
      <c r="B216" s="128" t="s">
        <v>403</v>
      </c>
      <c r="C216" s="5" t="s">
        <v>404</v>
      </c>
      <c r="E216" s="77"/>
      <c r="F216" s="129">
        <v>0.1</v>
      </c>
      <c r="G216" s="201"/>
      <c r="H216" s="207">
        <f t="shared" si="6"/>
        <v>0</v>
      </c>
      <c r="I216" s="2">
        <f t="shared" si="7"/>
        <v>0</v>
      </c>
    </row>
    <row r="217" spans="1:9" ht="45" x14ac:dyDescent="0.25">
      <c r="A217" s="127"/>
      <c r="B217" s="128" t="s">
        <v>405</v>
      </c>
      <c r="C217" s="5" t="s">
        <v>406</v>
      </c>
      <c r="E217" s="77"/>
      <c r="F217" s="129">
        <v>0.18</v>
      </c>
      <c r="G217" s="201"/>
      <c r="H217" s="207">
        <f t="shared" si="6"/>
        <v>0</v>
      </c>
      <c r="I217" s="2">
        <f t="shared" si="7"/>
        <v>0</v>
      </c>
    </row>
    <row r="218" spans="1:9" ht="45" x14ac:dyDescent="0.25">
      <c r="A218" s="127"/>
      <c r="B218" s="128" t="s">
        <v>407</v>
      </c>
      <c r="C218" s="5" t="s">
        <v>408</v>
      </c>
      <c r="E218" s="77"/>
      <c r="F218" s="129">
        <v>0.18</v>
      </c>
      <c r="G218" s="201"/>
      <c r="H218" s="207">
        <f t="shared" si="6"/>
        <v>0</v>
      </c>
      <c r="I218" s="2">
        <f t="shared" si="7"/>
        <v>0</v>
      </c>
    </row>
    <row r="219" spans="1:9" ht="30" x14ac:dyDescent="0.25">
      <c r="A219" s="127"/>
      <c r="B219" s="128" t="s">
        <v>409</v>
      </c>
      <c r="C219" s="5" t="s">
        <v>410</v>
      </c>
      <c r="E219" s="77"/>
      <c r="F219" s="129">
        <v>0.18</v>
      </c>
      <c r="G219" s="201"/>
      <c r="H219" s="207">
        <f t="shared" si="6"/>
        <v>0</v>
      </c>
      <c r="I219" s="2">
        <f t="shared" si="7"/>
        <v>0</v>
      </c>
    </row>
    <row r="220" spans="1:9" ht="105" x14ac:dyDescent="0.25">
      <c r="A220" s="127"/>
      <c r="B220" s="128" t="s">
        <v>411</v>
      </c>
      <c r="C220" s="5" t="s">
        <v>412</v>
      </c>
      <c r="E220" s="77"/>
      <c r="F220" s="129">
        <v>0.1</v>
      </c>
      <c r="G220" s="201"/>
      <c r="H220" s="207">
        <f t="shared" si="6"/>
        <v>0</v>
      </c>
      <c r="I220" s="2">
        <f t="shared" si="7"/>
        <v>0</v>
      </c>
    </row>
    <row r="221" spans="1:9" ht="30" x14ac:dyDescent="0.25">
      <c r="A221" s="127"/>
      <c r="B221" s="128" t="s">
        <v>413</v>
      </c>
      <c r="C221" s="5" t="s">
        <v>414</v>
      </c>
      <c r="E221" s="77"/>
      <c r="F221" s="129">
        <v>0.18</v>
      </c>
      <c r="G221" s="201"/>
      <c r="H221" s="207">
        <f t="shared" si="6"/>
        <v>0</v>
      </c>
      <c r="I221" s="2">
        <f t="shared" si="7"/>
        <v>0</v>
      </c>
    </row>
    <row r="222" spans="1:9" ht="30" x14ac:dyDescent="0.25">
      <c r="A222" s="127"/>
      <c r="B222" s="128" t="s">
        <v>415</v>
      </c>
      <c r="C222" s="5" t="s">
        <v>416</v>
      </c>
      <c r="E222" s="77"/>
      <c r="F222" s="129">
        <v>0.18</v>
      </c>
      <c r="G222" s="201"/>
      <c r="H222" s="207">
        <f t="shared" si="6"/>
        <v>0</v>
      </c>
      <c r="I222" s="2">
        <f t="shared" si="7"/>
        <v>0</v>
      </c>
    </row>
    <row r="223" spans="1:9" x14ac:dyDescent="0.25">
      <c r="A223" s="127"/>
      <c r="B223" s="128" t="s">
        <v>417</v>
      </c>
      <c r="C223" s="5" t="s">
        <v>418</v>
      </c>
      <c r="E223" s="77"/>
      <c r="F223" s="129">
        <v>0.18</v>
      </c>
      <c r="G223" s="201"/>
      <c r="H223" s="207">
        <f t="shared" si="6"/>
        <v>0</v>
      </c>
      <c r="I223" s="2">
        <f t="shared" si="7"/>
        <v>0</v>
      </c>
    </row>
    <row r="224" spans="1:9" ht="135" x14ac:dyDescent="0.25">
      <c r="A224" s="127" t="s">
        <v>362</v>
      </c>
      <c r="B224" s="128" t="s">
        <v>419</v>
      </c>
      <c r="C224" s="5" t="s">
        <v>420</v>
      </c>
      <c r="E224" s="77"/>
      <c r="F224" s="129">
        <v>0.1</v>
      </c>
      <c r="G224" s="201"/>
      <c r="H224" s="207">
        <f t="shared" si="6"/>
        <v>0</v>
      </c>
      <c r="I224" s="2">
        <f t="shared" si="7"/>
        <v>0</v>
      </c>
    </row>
    <row r="225" spans="1:9" ht="30" x14ac:dyDescent="0.25">
      <c r="A225" s="127"/>
      <c r="B225" s="128" t="s">
        <v>421</v>
      </c>
      <c r="C225" s="5" t="s">
        <v>422</v>
      </c>
      <c r="E225" s="77"/>
      <c r="F225" s="129">
        <v>0.18</v>
      </c>
      <c r="G225" s="201"/>
      <c r="H225" s="207">
        <f t="shared" si="6"/>
        <v>0</v>
      </c>
      <c r="I225" s="2">
        <f t="shared" si="7"/>
        <v>0</v>
      </c>
    </row>
    <row r="226" spans="1:9" ht="45" x14ac:dyDescent="0.25">
      <c r="A226" s="127"/>
      <c r="B226" s="128" t="s">
        <v>423</v>
      </c>
      <c r="C226" s="5" t="s">
        <v>424</v>
      </c>
      <c r="E226" s="77"/>
      <c r="F226" s="129">
        <v>0.18</v>
      </c>
      <c r="G226" s="201"/>
      <c r="H226" s="207">
        <f t="shared" si="6"/>
        <v>0</v>
      </c>
      <c r="I226" s="2">
        <f t="shared" si="7"/>
        <v>0</v>
      </c>
    </row>
    <row r="227" spans="1:9" ht="30" x14ac:dyDescent="0.25">
      <c r="A227" s="127"/>
      <c r="B227" s="128" t="s">
        <v>425</v>
      </c>
      <c r="C227" s="5" t="s">
        <v>426</v>
      </c>
      <c r="E227" s="77"/>
      <c r="F227" s="129">
        <v>0.18</v>
      </c>
      <c r="G227" s="201"/>
      <c r="H227" s="207">
        <f t="shared" si="6"/>
        <v>0</v>
      </c>
      <c r="I227" s="2">
        <f t="shared" si="7"/>
        <v>0</v>
      </c>
    </row>
    <row r="228" spans="1:9" x14ac:dyDescent="0.25">
      <c r="A228" s="127"/>
      <c r="B228" s="128" t="s">
        <v>427</v>
      </c>
      <c r="C228" s="5" t="s">
        <v>428</v>
      </c>
      <c r="E228" s="77"/>
      <c r="F228" s="129">
        <v>0.18</v>
      </c>
      <c r="G228" s="201"/>
      <c r="H228" s="207">
        <f t="shared" si="6"/>
        <v>0</v>
      </c>
      <c r="I228" s="2">
        <f t="shared" si="7"/>
        <v>0</v>
      </c>
    </row>
    <row r="229" spans="1:9" ht="30" x14ac:dyDescent="0.25">
      <c r="A229" s="127"/>
      <c r="B229" s="128" t="s">
        <v>429</v>
      </c>
      <c r="C229" s="5" t="s">
        <v>430</v>
      </c>
      <c r="E229" s="77"/>
      <c r="F229" s="129">
        <v>0.18</v>
      </c>
      <c r="G229" s="201"/>
      <c r="H229" s="207">
        <f t="shared" si="6"/>
        <v>0</v>
      </c>
      <c r="I229" s="2">
        <f t="shared" si="7"/>
        <v>0</v>
      </c>
    </row>
    <row r="230" spans="1:9" ht="90" x14ac:dyDescent="0.25">
      <c r="A230" s="127"/>
      <c r="B230" s="128" t="s">
        <v>431</v>
      </c>
      <c r="C230" s="5" t="s">
        <v>432</v>
      </c>
      <c r="E230" s="77"/>
      <c r="F230" s="129">
        <v>0.1</v>
      </c>
      <c r="G230" s="201"/>
      <c r="H230" s="207">
        <f t="shared" si="6"/>
        <v>0</v>
      </c>
      <c r="I230" s="2">
        <f t="shared" si="7"/>
        <v>0</v>
      </c>
    </row>
    <row r="231" spans="1:9" x14ac:dyDescent="0.25">
      <c r="A231" s="127"/>
      <c r="B231" s="128" t="s">
        <v>433</v>
      </c>
      <c r="C231" s="5" t="s">
        <v>434</v>
      </c>
      <c r="E231" s="77"/>
      <c r="F231" s="129">
        <v>0.18</v>
      </c>
      <c r="G231" s="201"/>
      <c r="H231" s="207">
        <f t="shared" si="6"/>
        <v>0</v>
      </c>
      <c r="I231" s="2">
        <f t="shared" si="7"/>
        <v>0</v>
      </c>
    </row>
    <row r="232" spans="1:9" ht="30" x14ac:dyDescent="0.25">
      <c r="A232" s="127"/>
      <c r="B232" s="128" t="s">
        <v>435</v>
      </c>
      <c r="C232" s="5" t="s">
        <v>436</v>
      </c>
      <c r="E232" s="77"/>
      <c r="F232" s="129">
        <v>0.18</v>
      </c>
      <c r="G232" s="201"/>
      <c r="H232" s="207">
        <f t="shared" si="6"/>
        <v>0</v>
      </c>
      <c r="I232" s="2">
        <f t="shared" si="7"/>
        <v>0</v>
      </c>
    </row>
    <row r="233" spans="1:9" x14ac:dyDescent="0.25">
      <c r="A233" s="127"/>
      <c r="B233" s="128" t="s">
        <v>437</v>
      </c>
      <c r="C233" s="5" t="s">
        <v>438</v>
      </c>
      <c r="E233" s="77"/>
      <c r="F233" s="129">
        <v>0.18</v>
      </c>
      <c r="G233" s="201"/>
      <c r="H233" s="207">
        <f t="shared" si="6"/>
        <v>0</v>
      </c>
      <c r="I233" s="2">
        <f t="shared" si="7"/>
        <v>0</v>
      </c>
    </row>
    <row r="234" spans="1:9" ht="45" x14ac:dyDescent="0.25">
      <c r="A234" s="127"/>
      <c r="B234" s="128" t="s">
        <v>439</v>
      </c>
      <c r="C234" s="5" t="s">
        <v>440</v>
      </c>
      <c r="E234" s="77"/>
      <c r="F234" s="129">
        <v>0.18</v>
      </c>
      <c r="G234" s="201"/>
      <c r="H234" s="207">
        <f t="shared" si="6"/>
        <v>0</v>
      </c>
      <c r="I234" s="2">
        <f t="shared" si="7"/>
        <v>0</v>
      </c>
    </row>
    <row r="235" spans="1:9" ht="45" x14ac:dyDescent="0.25">
      <c r="A235" s="127"/>
      <c r="B235" s="128" t="s">
        <v>441</v>
      </c>
      <c r="C235" s="5" t="s">
        <v>442</v>
      </c>
      <c r="E235" s="77"/>
      <c r="F235" s="129">
        <v>0.18</v>
      </c>
      <c r="G235" s="201"/>
      <c r="H235" s="207">
        <f t="shared" si="6"/>
        <v>0</v>
      </c>
      <c r="I235" s="2">
        <f t="shared" si="7"/>
        <v>0</v>
      </c>
    </row>
    <row r="236" spans="1:9" ht="30" x14ac:dyDescent="0.25">
      <c r="A236" s="127"/>
      <c r="B236" s="128" t="s">
        <v>443</v>
      </c>
      <c r="C236" s="5" t="s">
        <v>444</v>
      </c>
      <c r="E236" s="77"/>
      <c r="F236" s="129">
        <v>0.18</v>
      </c>
      <c r="G236" s="201"/>
      <c r="H236" s="207">
        <f t="shared" si="6"/>
        <v>0</v>
      </c>
      <c r="I236" s="2">
        <f t="shared" si="7"/>
        <v>0</v>
      </c>
    </row>
    <row r="237" spans="1:9" ht="75" x14ac:dyDescent="0.25">
      <c r="A237" s="127"/>
      <c r="B237" s="128" t="s">
        <v>445</v>
      </c>
      <c r="C237" s="5" t="s">
        <v>446</v>
      </c>
      <c r="E237" s="77"/>
      <c r="F237" s="129">
        <v>0.18</v>
      </c>
      <c r="G237" s="201"/>
      <c r="H237" s="207">
        <f t="shared" si="6"/>
        <v>0</v>
      </c>
      <c r="I237" s="2">
        <f t="shared" si="7"/>
        <v>0</v>
      </c>
    </row>
    <row r="238" spans="1:9" ht="315" x14ac:dyDescent="0.25">
      <c r="A238" s="127"/>
      <c r="B238" s="128" t="s">
        <v>447</v>
      </c>
      <c r="C238" s="5" t="s">
        <v>448</v>
      </c>
      <c r="E238" s="77"/>
      <c r="F238" s="129">
        <v>0.18</v>
      </c>
      <c r="G238" s="201"/>
      <c r="H238" s="207">
        <f t="shared" si="6"/>
        <v>0</v>
      </c>
      <c r="I238" s="2">
        <f t="shared" si="7"/>
        <v>0</v>
      </c>
    </row>
    <row r="239" spans="1:9" ht="45.75" thickBot="1" x14ac:dyDescent="0.3">
      <c r="A239" s="127"/>
      <c r="B239" s="128" t="s">
        <v>449</v>
      </c>
      <c r="C239" s="17" t="s">
        <v>450</v>
      </c>
      <c r="E239" s="77"/>
      <c r="F239" s="129">
        <v>0.18</v>
      </c>
      <c r="G239" s="201"/>
      <c r="H239" s="207">
        <f t="shared" si="6"/>
        <v>0</v>
      </c>
      <c r="I239" s="2">
        <f t="shared" si="7"/>
        <v>0</v>
      </c>
    </row>
    <row r="240" spans="1:9" ht="75" x14ac:dyDescent="0.25">
      <c r="A240" s="127"/>
      <c r="B240" s="128" t="s">
        <v>451</v>
      </c>
      <c r="C240" s="179" t="s">
        <v>452</v>
      </c>
      <c r="E240" s="77"/>
      <c r="F240" s="129">
        <v>0.18</v>
      </c>
      <c r="G240" s="201"/>
      <c r="H240" s="207">
        <f t="shared" si="6"/>
        <v>0</v>
      </c>
      <c r="I240" s="2">
        <f t="shared" si="7"/>
        <v>0</v>
      </c>
    </row>
    <row r="241" spans="1:9" x14ac:dyDescent="0.25">
      <c r="A241" s="127"/>
      <c r="B241" s="128" t="s">
        <v>453</v>
      </c>
      <c r="C241" s="179" t="s">
        <v>454</v>
      </c>
      <c r="E241" s="77"/>
      <c r="F241" s="129">
        <v>0.18</v>
      </c>
      <c r="G241" s="201"/>
      <c r="H241" s="207">
        <f t="shared" si="6"/>
        <v>0</v>
      </c>
      <c r="I241" s="2">
        <f t="shared" si="7"/>
        <v>0</v>
      </c>
    </row>
    <row r="242" spans="1:9" ht="180" x14ac:dyDescent="0.25">
      <c r="A242" s="127"/>
      <c r="B242" s="128" t="s">
        <v>455</v>
      </c>
      <c r="C242" s="179" t="s">
        <v>456</v>
      </c>
      <c r="E242" s="77"/>
      <c r="F242" s="129">
        <v>0.18</v>
      </c>
      <c r="G242" s="201"/>
      <c r="H242" s="207">
        <f t="shared" si="6"/>
        <v>0</v>
      </c>
      <c r="I242" s="2">
        <f t="shared" si="7"/>
        <v>0</v>
      </c>
    </row>
    <row r="243" spans="1:9" ht="60" x14ac:dyDescent="0.25">
      <c r="A243" s="127"/>
      <c r="B243" s="128" t="s">
        <v>457</v>
      </c>
      <c r="C243" s="179" t="s">
        <v>458</v>
      </c>
      <c r="E243" s="77"/>
      <c r="F243" s="129">
        <v>0.18</v>
      </c>
      <c r="G243" s="201"/>
      <c r="H243" s="207">
        <f t="shared" si="6"/>
        <v>0</v>
      </c>
      <c r="I243" s="2">
        <f t="shared" si="7"/>
        <v>0</v>
      </c>
    </row>
    <row r="244" spans="1:9" x14ac:dyDescent="0.25">
      <c r="A244" s="127"/>
      <c r="B244" s="128" t="s">
        <v>459</v>
      </c>
      <c r="C244" s="8" t="s">
        <v>460</v>
      </c>
      <c r="E244" s="77"/>
      <c r="F244" s="129">
        <v>0.18</v>
      </c>
      <c r="G244" s="201"/>
      <c r="H244" s="207">
        <f t="shared" si="6"/>
        <v>0</v>
      </c>
      <c r="I244" s="2">
        <f t="shared" si="7"/>
        <v>0</v>
      </c>
    </row>
    <row r="245" spans="1:9" ht="45" x14ac:dyDescent="0.25">
      <c r="A245" s="127"/>
      <c r="B245" s="128" t="s">
        <v>461</v>
      </c>
      <c r="C245" s="5" t="s">
        <v>462</v>
      </c>
      <c r="E245" s="77"/>
      <c r="F245" s="129">
        <v>0.18</v>
      </c>
      <c r="G245" s="201"/>
      <c r="H245" s="207">
        <f t="shared" si="6"/>
        <v>0</v>
      </c>
      <c r="I245" s="2">
        <f t="shared" si="7"/>
        <v>0</v>
      </c>
    </row>
    <row r="246" spans="1:9" ht="135" x14ac:dyDescent="0.25">
      <c r="A246" s="127"/>
      <c r="B246" s="128" t="s">
        <v>463</v>
      </c>
      <c r="C246" s="5" t="s">
        <v>464</v>
      </c>
      <c r="E246" s="77"/>
      <c r="F246" s="129">
        <v>0.18</v>
      </c>
      <c r="G246" s="201"/>
      <c r="H246" s="207">
        <f t="shared" si="6"/>
        <v>0</v>
      </c>
      <c r="I246" s="2">
        <f t="shared" si="7"/>
        <v>0</v>
      </c>
    </row>
    <row r="247" spans="1:9" ht="30" x14ac:dyDescent="0.25">
      <c r="A247" s="127"/>
      <c r="B247" s="128" t="s">
        <v>465</v>
      </c>
      <c r="C247" s="5" t="s">
        <v>466</v>
      </c>
      <c r="E247" s="77"/>
      <c r="F247" s="129">
        <v>0.18</v>
      </c>
      <c r="G247" s="201"/>
      <c r="H247" s="207">
        <f t="shared" si="6"/>
        <v>0</v>
      </c>
      <c r="I247" s="2">
        <f t="shared" si="7"/>
        <v>0</v>
      </c>
    </row>
    <row r="248" spans="1:9" ht="30" x14ac:dyDescent="0.25">
      <c r="A248" s="127"/>
      <c r="B248" s="128" t="s">
        <v>467</v>
      </c>
      <c r="C248" s="5" t="s">
        <v>468</v>
      </c>
      <c r="E248" s="77"/>
      <c r="F248" s="129">
        <v>0.18</v>
      </c>
      <c r="G248" s="201"/>
      <c r="H248" s="207">
        <f t="shared" si="6"/>
        <v>0</v>
      </c>
      <c r="I248" s="2">
        <f t="shared" si="7"/>
        <v>0</v>
      </c>
    </row>
    <row r="249" spans="1:9" ht="30" x14ac:dyDescent="0.25">
      <c r="A249" s="127"/>
      <c r="B249" s="128" t="s">
        <v>469</v>
      </c>
      <c r="C249" s="5" t="s">
        <v>470</v>
      </c>
      <c r="E249" s="77"/>
      <c r="F249" s="129">
        <v>0.18</v>
      </c>
      <c r="G249" s="201"/>
      <c r="H249" s="207">
        <f t="shared" si="6"/>
        <v>0</v>
      </c>
      <c r="I249" s="2">
        <f t="shared" si="7"/>
        <v>0</v>
      </c>
    </row>
    <row r="250" spans="1:9" ht="30" x14ac:dyDescent="0.25">
      <c r="A250" s="127"/>
      <c r="B250" s="128" t="s">
        <v>471</v>
      </c>
      <c r="C250" s="5" t="s">
        <v>472</v>
      </c>
      <c r="E250" s="77"/>
      <c r="F250" s="129">
        <v>0.18</v>
      </c>
      <c r="G250" s="201"/>
      <c r="H250" s="207">
        <f t="shared" si="6"/>
        <v>0</v>
      </c>
      <c r="I250" s="2">
        <f t="shared" si="7"/>
        <v>0</v>
      </c>
    </row>
    <row r="251" spans="1:9" x14ac:dyDescent="0.25">
      <c r="A251" s="127"/>
      <c r="B251" s="128" t="s">
        <v>473</v>
      </c>
      <c r="C251" s="8" t="s">
        <v>474</v>
      </c>
      <c r="E251" s="77"/>
      <c r="F251" s="129">
        <v>0.18</v>
      </c>
      <c r="G251" s="201"/>
      <c r="H251" s="207">
        <f t="shared" si="6"/>
        <v>0</v>
      </c>
      <c r="I251" s="2">
        <f t="shared" si="7"/>
        <v>0</v>
      </c>
    </row>
    <row r="252" spans="1:9" ht="30" x14ac:dyDescent="0.25">
      <c r="A252" s="127"/>
      <c r="B252" s="128" t="s">
        <v>475</v>
      </c>
      <c r="C252" s="5" t="s">
        <v>476</v>
      </c>
      <c r="E252" s="77"/>
      <c r="F252" s="129">
        <v>0.18</v>
      </c>
      <c r="G252" s="201"/>
      <c r="H252" s="207">
        <f t="shared" si="6"/>
        <v>0</v>
      </c>
      <c r="I252" s="2">
        <f t="shared" si="7"/>
        <v>0</v>
      </c>
    </row>
    <row r="253" spans="1:9" ht="30" x14ac:dyDescent="0.25">
      <c r="A253" s="127"/>
      <c r="B253" s="128" t="s">
        <v>477</v>
      </c>
      <c r="C253" s="5" t="s">
        <v>478</v>
      </c>
      <c r="E253" s="77"/>
      <c r="F253" s="129">
        <v>0.18</v>
      </c>
      <c r="G253" s="201"/>
      <c r="H253" s="207">
        <f t="shared" si="6"/>
        <v>0</v>
      </c>
      <c r="I253" s="2">
        <f t="shared" si="7"/>
        <v>0</v>
      </c>
    </row>
    <row r="254" spans="1:9" ht="30" x14ac:dyDescent="0.25">
      <c r="A254" s="127"/>
      <c r="B254" s="128" t="s">
        <v>479</v>
      </c>
      <c r="C254" s="5" t="s">
        <v>480</v>
      </c>
      <c r="E254" s="77"/>
      <c r="F254" s="129">
        <v>0.18</v>
      </c>
      <c r="G254" s="201"/>
      <c r="H254" s="207">
        <f t="shared" si="6"/>
        <v>0</v>
      </c>
      <c r="I254" s="2">
        <f t="shared" si="7"/>
        <v>0</v>
      </c>
    </row>
    <row r="255" spans="1:9" ht="30" x14ac:dyDescent="0.25">
      <c r="A255" s="127"/>
      <c r="B255" s="128" t="s">
        <v>481</v>
      </c>
      <c r="C255" s="5" t="s">
        <v>482</v>
      </c>
      <c r="E255" s="77"/>
      <c r="F255" s="129">
        <f>0.5-0.13</f>
        <v>0.37</v>
      </c>
      <c r="G255" s="201"/>
      <c r="H255" s="207">
        <f t="shared" si="6"/>
        <v>0</v>
      </c>
      <c r="I255" s="2">
        <f t="shared" si="7"/>
        <v>0</v>
      </c>
    </row>
    <row r="256" spans="1:9" ht="150.75" thickBot="1" x14ac:dyDescent="0.3">
      <c r="A256" s="130"/>
      <c r="B256" s="128" t="s">
        <v>483</v>
      </c>
      <c r="C256" s="5" t="s">
        <v>484</v>
      </c>
      <c r="D256" s="104"/>
      <c r="E256" s="78"/>
      <c r="F256" s="129">
        <v>0.1</v>
      </c>
      <c r="G256" s="201"/>
      <c r="H256" s="207">
        <f t="shared" si="6"/>
        <v>0</v>
      </c>
      <c r="I256" s="2">
        <f t="shared" si="7"/>
        <v>0</v>
      </c>
    </row>
    <row r="257" spans="1:9" x14ac:dyDescent="0.25">
      <c r="A257" s="133"/>
      <c r="B257" s="21"/>
      <c r="C257" s="21"/>
      <c r="D257" s="107"/>
      <c r="E257" s="68">
        <v>3</v>
      </c>
      <c r="F257" s="114"/>
      <c r="G257" s="185"/>
      <c r="H257" s="186">
        <f t="shared" ref="H257:H314" si="8">I257*F257</f>
        <v>0</v>
      </c>
      <c r="I257" s="2">
        <f t="shared" ref="I257:I314" si="9">IF(G257=$A$10,$E$10,IF(G257=$A$11,$E$11,$E$12))</f>
        <v>0</v>
      </c>
    </row>
    <row r="258" spans="1:9" ht="30" x14ac:dyDescent="0.25">
      <c r="A258" s="134"/>
      <c r="B258" s="84" t="s">
        <v>485</v>
      </c>
      <c r="C258" s="5" t="s">
        <v>486</v>
      </c>
      <c r="E258" s="72"/>
      <c r="F258" s="116">
        <v>0.5</v>
      </c>
      <c r="G258" s="186"/>
      <c r="H258" s="186">
        <f t="shared" si="8"/>
        <v>0</v>
      </c>
      <c r="I258" s="2">
        <f t="shared" si="9"/>
        <v>0</v>
      </c>
    </row>
    <row r="259" spans="1:9" ht="45" x14ac:dyDescent="0.25">
      <c r="A259" s="135" t="s">
        <v>487</v>
      </c>
      <c r="B259" s="84" t="s">
        <v>488</v>
      </c>
      <c r="C259" s="5" t="s">
        <v>489</v>
      </c>
      <c r="E259" s="72"/>
      <c r="F259" s="116">
        <v>1</v>
      </c>
      <c r="G259" s="186"/>
      <c r="H259" s="186">
        <f t="shared" si="8"/>
        <v>0</v>
      </c>
      <c r="I259" s="2">
        <f t="shared" si="9"/>
        <v>0</v>
      </c>
    </row>
    <row r="260" spans="1:9" x14ac:dyDescent="0.25">
      <c r="A260" s="134"/>
      <c r="B260" s="84" t="s">
        <v>490</v>
      </c>
      <c r="C260" s="5" t="s">
        <v>491</v>
      </c>
      <c r="E260" s="72"/>
      <c r="F260" s="116">
        <v>0.5</v>
      </c>
      <c r="G260" s="186"/>
      <c r="H260" s="186">
        <f t="shared" si="8"/>
        <v>0</v>
      </c>
      <c r="I260" s="2">
        <f t="shared" si="9"/>
        <v>0</v>
      </c>
    </row>
    <row r="261" spans="1:9" ht="30.75" thickBot="1" x14ac:dyDescent="0.3">
      <c r="A261" s="136"/>
      <c r="B261" s="84" t="s">
        <v>492</v>
      </c>
      <c r="C261" s="17" t="s">
        <v>493</v>
      </c>
      <c r="D261" s="104"/>
      <c r="E261" s="73"/>
      <c r="F261" s="116">
        <v>1</v>
      </c>
      <c r="G261" s="186"/>
      <c r="H261" s="186">
        <f t="shared" si="8"/>
        <v>0</v>
      </c>
      <c r="I261" s="2">
        <f t="shared" si="9"/>
        <v>0</v>
      </c>
    </row>
    <row r="262" spans="1:9" x14ac:dyDescent="0.25">
      <c r="A262" s="137"/>
      <c r="B262" s="138"/>
      <c r="C262" s="13"/>
      <c r="D262" s="107"/>
      <c r="E262" s="79">
        <v>12</v>
      </c>
      <c r="F262" s="131"/>
      <c r="G262" s="202"/>
      <c r="H262" s="182"/>
      <c r="I262" s="2">
        <f t="shared" si="9"/>
        <v>0</v>
      </c>
    </row>
    <row r="263" spans="1:9" ht="30" x14ac:dyDescent="0.25">
      <c r="A263" s="139"/>
      <c r="B263" s="84" t="s">
        <v>494</v>
      </c>
      <c r="C263" s="5" t="s">
        <v>495</v>
      </c>
      <c r="E263" s="66"/>
      <c r="F263" s="98">
        <v>0.12</v>
      </c>
      <c r="G263" s="198"/>
      <c r="H263" s="182">
        <f t="shared" si="8"/>
        <v>0</v>
      </c>
      <c r="I263" s="2">
        <f t="shared" si="9"/>
        <v>0</v>
      </c>
    </row>
    <row r="264" spans="1:9" ht="30" x14ac:dyDescent="0.25">
      <c r="A264" s="139"/>
      <c r="B264" s="84" t="s">
        <v>496</v>
      </c>
      <c r="C264" s="5" t="s">
        <v>497</v>
      </c>
      <c r="E264" s="66"/>
      <c r="F264" s="98">
        <v>0.3</v>
      </c>
      <c r="G264" s="198"/>
      <c r="H264" s="182">
        <f t="shared" si="8"/>
        <v>0</v>
      </c>
      <c r="I264" s="2">
        <f t="shared" si="9"/>
        <v>0</v>
      </c>
    </row>
    <row r="265" spans="1:9" ht="30" x14ac:dyDescent="0.25">
      <c r="A265" s="139"/>
      <c r="B265" s="84" t="s">
        <v>498</v>
      </c>
      <c r="C265" s="5" t="s">
        <v>499</v>
      </c>
      <c r="E265" s="66"/>
      <c r="F265" s="98">
        <v>0.12</v>
      </c>
      <c r="G265" s="198"/>
      <c r="H265" s="182">
        <f t="shared" si="8"/>
        <v>0</v>
      </c>
      <c r="I265" s="2">
        <f t="shared" si="9"/>
        <v>0</v>
      </c>
    </row>
    <row r="266" spans="1:9" ht="30" x14ac:dyDescent="0.25">
      <c r="A266" s="139"/>
      <c r="B266" s="84" t="s">
        <v>500</v>
      </c>
      <c r="C266" s="5" t="s">
        <v>501</v>
      </c>
      <c r="E266" s="66"/>
      <c r="F266" s="98">
        <v>0.5</v>
      </c>
      <c r="G266" s="198"/>
      <c r="H266" s="182">
        <f t="shared" si="8"/>
        <v>0</v>
      </c>
      <c r="I266" s="2">
        <f t="shared" si="9"/>
        <v>0</v>
      </c>
    </row>
    <row r="267" spans="1:9" x14ac:dyDescent="0.25">
      <c r="A267" s="139"/>
      <c r="B267" s="84" t="s">
        <v>502</v>
      </c>
      <c r="C267" s="5" t="s">
        <v>503</v>
      </c>
      <c r="E267" s="66"/>
      <c r="F267" s="98">
        <v>0.5</v>
      </c>
      <c r="G267" s="198"/>
      <c r="H267" s="182">
        <f t="shared" si="8"/>
        <v>0</v>
      </c>
      <c r="I267" s="2">
        <f t="shared" si="9"/>
        <v>0</v>
      </c>
    </row>
    <row r="268" spans="1:9" ht="45" x14ac:dyDescent="0.25">
      <c r="A268" s="139"/>
      <c r="B268" s="84" t="s">
        <v>504</v>
      </c>
      <c r="C268" s="5" t="s">
        <v>505</v>
      </c>
      <c r="E268" s="66"/>
      <c r="F268" s="98">
        <v>0.5</v>
      </c>
      <c r="G268" s="198"/>
      <c r="H268" s="182">
        <f t="shared" si="8"/>
        <v>0</v>
      </c>
      <c r="I268" s="2">
        <f t="shared" si="9"/>
        <v>0</v>
      </c>
    </row>
    <row r="269" spans="1:9" ht="30" x14ac:dyDescent="0.25">
      <c r="A269" s="139"/>
      <c r="B269" s="84" t="s">
        <v>506</v>
      </c>
      <c r="C269" s="5" t="s">
        <v>507</v>
      </c>
      <c r="E269" s="66"/>
      <c r="F269" s="98">
        <v>0.5</v>
      </c>
      <c r="G269" s="198"/>
      <c r="H269" s="182">
        <f t="shared" si="8"/>
        <v>0</v>
      </c>
      <c r="I269" s="2">
        <f t="shared" si="9"/>
        <v>0</v>
      </c>
    </row>
    <row r="270" spans="1:9" x14ac:dyDescent="0.25">
      <c r="A270" s="139"/>
      <c r="B270" s="84" t="s">
        <v>508</v>
      </c>
      <c r="C270" s="5" t="s">
        <v>509</v>
      </c>
      <c r="E270" s="66"/>
      <c r="F270" s="98">
        <v>0.5</v>
      </c>
      <c r="G270" s="198"/>
      <c r="H270" s="182">
        <f t="shared" si="8"/>
        <v>0</v>
      </c>
      <c r="I270" s="2">
        <f t="shared" si="9"/>
        <v>0</v>
      </c>
    </row>
    <row r="271" spans="1:9" ht="45" x14ac:dyDescent="0.25">
      <c r="A271" s="140" t="s">
        <v>510</v>
      </c>
      <c r="B271" s="84" t="s">
        <v>511</v>
      </c>
      <c r="C271" s="5" t="s">
        <v>512</v>
      </c>
      <c r="E271" s="66"/>
      <c r="F271" s="98">
        <f>0.5-0.16</f>
        <v>0.33999999999999997</v>
      </c>
      <c r="G271" s="198"/>
      <c r="H271" s="182">
        <f t="shared" si="8"/>
        <v>0</v>
      </c>
      <c r="I271" s="2">
        <f t="shared" si="9"/>
        <v>0</v>
      </c>
    </row>
    <row r="272" spans="1:9" ht="30" x14ac:dyDescent="0.25">
      <c r="A272" s="139"/>
      <c r="B272" s="84" t="s">
        <v>513</v>
      </c>
      <c r="C272" s="5" t="s">
        <v>514</v>
      </c>
      <c r="E272" s="66"/>
      <c r="F272" s="98">
        <v>0.3</v>
      </c>
      <c r="G272" s="198"/>
      <c r="H272" s="182">
        <f t="shared" si="8"/>
        <v>0</v>
      </c>
      <c r="I272" s="2">
        <f t="shared" si="9"/>
        <v>0</v>
      </c>
    </row>
    <row r="273" spans="1:9" x14ac:dyDescent="0.25">
      <c r="A273" s="139"/>
      <c r="B273" s="84" t="s">
        <v>515</v>
      </c>
      <c r="C273" s="5" t="s">
        <v>516</v>
      </c>
      <c r="E273" s="66"/>
      <c r="F273" s="98">
        <v>0.3</v>
      </c>
      <c r="G273" s="198"/>
      <c r="H273" s="182">
        <f t="shared" si="8"/>
        <v>0</v>
      </c>
      <c r="I273" s="2">
        <f t="shared" si="9"/>
        <v>0</v>
      </c>
    </row>
    <row r="274" spans="1:9" x14ac:dyDescent="0.25">
      <c r="A274" s="139"/>
      <c r="B274" s="84" t="s">
        <v>517</v>
      </c>
      <c r="C274" s="5" t="s">
        <v>518</v>
      </c>
      <c r="E274" s="66"/>
      <c r="F274" s="98">
        <v>0.3</v>
      </c>
      <c r="G274" s="198"/>
      <c r="H274" s="182">
        <f t="shared" si="8"/>
        <v>0</v>
      </c>
      <c r="I274" s="2">
        <f t="shared" si="9"/>
        <v>0</v>
      </c>
    </row>
    <row r="275" spans="1:9" ht="30" x14ac:dyDescent="0.25">
      <c r="A275" s="139"/>
      <c r="B275" s="84" t="s">
        <v>519</v>
      </c>
      <c r="C275" s="5" t="s">
        <v>520</v>
      </c>
      <c r="E275" s="66"/>
      <c r="F275" s="98">
        <v>0.15</v>
      </c>
      <c r="G275" s="198"/>
      <c r="H275" s="182">
        <f t="shared" si="8"/>
        <v>0</v>
      </c>
      <c r="I275" s="2">
        <f t="shared" si="9"/>
        <v>0</v>
      </c>
    </row>
    <row r="276" spans="1:9" x14ac:dyDescent="0.25">
      <c r="A276" s="139"/>
      <c r="B276" s="84" t="s">
        <v>521</v>
      </c>
      <c r="C276" s="5" t="s">
        <v>522</v>
      </c>
      <c r="E276" s="66"/>
      <c r="F276" s="98">
        <v>0.15</v>
      </c>
      <c r="G276" s="198"/>
      <c r="H276" s="182">
        <f t="shared" si="8"/>
        <v>0</v>
      </c>
      <c r="I276" s="2">
        <f t="shared" si="9"/>
        <v>0</v>
      </c>
    </row>
    <row r="277" spans="1:9" x14ac:dyDescent="0.25">
      <c r="A277" s="139"/>
      <c r="B277" s="84" t="s">
        <v>523</v>
      </c>
      <c r="C277" s="5" t="s">
        <v>524</v>
      </c>
      <c r="E277" s="66"/>
      <c r="F277" s="98">
        <v>0.15</v>
      </c>
      <c r="G277" s="198"/>
      <c r="H277" s="182">
        <f t="shared" si="8"/>
        <v>0</v>
      </c>
      <c r="I277" s="2">
        <f t="shared" si="9"/>
        <v>0</v>
      </c>
    </row>
    <row r="278" spans="1:9" x14ac:dyDescent="0.25">
      <c r="A278" s="139"/>
      <c r="B278" s="84" t="s">
        <v>525</v>
      </c>
      <c r="C278" s="5" t="s">
        <v>526</v>
      </c>
      <c r="E278" s="66"/>
      <c r="F278" s="98">
        <v>0.15</v>
      </c>
      <c r="G278" s="198"/>
      <c r="H278" s="182">
        <f t="shared" si="8"/>
        <v>0</v>
      </c>
      <c r="I278" s="2">
        <f t="shared" si="9"/>
        <v>0</v>
      </c>
    </row>
    <row r="279" spans="1:9" ht="30" x14ac:dyDescent="0.25">
      <c r="A279" s="139"/>
      <c r="B279" s="84" t="s">
        <v>527</v>
      </c>
      <c r="C279" s="5" t="s">
        <v>528</v>
      </c>
      <c r="E279" s="66"/>
      <c r="F279" s="98">
        <v>0.3</v>
      </c>
      <c r="G279" s="198"/>
      <c r="H279" s="182">
        <f t="shared" si="8"/>
        <v>0</v>
      </c>
      <c r="I279" s="2">
        <f t="shared" si="9"/>
        <v>0</v>
      </c>
    </row>
    <row r="280" spans="1:9" ht="30" x14ac:dyDescent="0.25">
      <c r="A280" s="139"/>
      <c r="B280" s="84" t="s">
        <v>529</v>
      </c>
      <c r="C280" s="5" t="s">
        <v>530</v>
      </c>
      <c r="E280" s="66"/>
      <c r="F280" s="98">
        <v>0.16</v>
      </c>
      <c r="G280" s="198"/>
      <c r="H280" s="182">
        <f t="shared" si="8"/>
        <v>0</v>
      </c>
      <c r="I280" s="2">
        <f t="shared" si="9"/>
        <v>0</v>
      </c>
    </row>
    <row r="281" spans="1:9" ht="46.5" customHeight="1" x14ac:dyDescent="0.25">
      <c r="A281" s="139"/>
      <c r="B281" s="212" t="s">
        <v>531</v>
      </c>
      <c r="C281" s="14" t="s">
        <v>532</v>
      </c>
      <c r="E281" s="213"/>
      <c r="F281" s="214">
        <v>0.15</v>
      </c>
      <c r="G281" s="215"/>
      <c r="H281" s="209">
        <f t="shared" si="8"/>
        <v>0</v>
      </c>
      <c r="I281" s="2">
        <f t="shared" si="9"/>
        <v>0</v>
      </c>
    </row>
    <row r="282" spans="1:9" ht="45" x14ac:dyDescent="0.25">
      <c r="A282" s="139"/>
      <c r="B282" s="84" t="s">
        <v>533</v>
      </c>
      <c r="C282" s="5" t="s">
        <v>534</v>
      </c>
      <c r="D282" s="8"/>
      <c r="E282" s="210"/>
      <c r="F282" s="211">
        <v>0.12</v>
      </c>
      <c r="G282" s="182"/>
      <c r="H282" s="182">
        <f t="shared" si="8"/>
        <v>0</v>
      </c>
      <c r="I282" s="2">
        <f t="shared" si="9"/>
        <v>0</v>
      </c>
    </row>
    <row r="283" spans="1:9" ht="158.25" customHeight="1" x14ac:dyDescent="0.25">
      <c r="A283" s="140"/>
      <c r="B283" s="84" t="s">
        <v>535</v>
      </c>
      <c r="C283" s="5" t="s">
        <v>536</v>
      </c>
      <c r="D283" s="8"/>
      <c r="E283" s="210"/>
      <c r="F283" s="211">
        <v>0.12</v>
      </c>
      <c r="G283" s="182"/>
      <c r="H283" s="182">
        <f t="shared" si="8"/>
        <v>0</v>
      </c>
      <c r="I283" s="2">
        <f t="shared" si="9"/>
        <v>0</v>
      </c>
    </row>
    <row r="284" spans="1:9" ht="35.450000000000003" customHeight="1" x14ac:dyDescent="0.25">
      <c r="A284" s="139"/>
      <c r="B284" s="96" t="s">
        <v>537</v>
      </c>
      <c r="C284" s="15" t="s">
        <v>538</v>
      </c>
      <c r="E284" s="216"/>
      <c r="F284" s="217">
        <v>0.15</v>
      </c>
      <c r="G284" s="199"/>
      <c r="H284" s="218">
        <f t="shared" si="8"/>
        <v>0</v>
      </c>
      <c r="I284" s="2">
        <f t="shared" si="9"/>
        <v>0</v>
      </c>
    </row>
    <row r="285" spans="1:9" ht="19.350000000000001" customHeight="1" x14ac:dyDescent="0.25">
      <c r="A285" s="139"/>
      <c r="B285" s="84" t="s">
        <v>539</v>
      </c>
      <c r="C285" s="5" t="s">
        <v>540</v>
      </c>
      <c r="E285" s="66"/>
      <c r="F285" s="98">
        <v>0.5</v>
      </c>
      <c r="G285" s="198"/>
      <c r="H285" s="182">
        <f t="shared" si="8"/>
        <v>0</v>
      </c>
      <c r="I285" s="2">
        <f t="shared" si="9"/>
        <v>0</v>
      </c>
    </row>
    <row r="286" spans="1:9" ht="31.35" customHeight="1" x14ac:dyDescent="0.25">
      <c r="A286" s="140" t="s">
        <v>510</v>
      </c>
      <c r="B286" s="84" t="s">
        <v>541</v>
      </c>
      <c r="C286" s="5" t="s">
        <v>542</v>
      </c>
      <c r="E286" s="66"/>
      <c r="F286" s="98">
        <v>0.3</v>
      </c>
      <c r="G286" s="198"/>
      <c r="H286" s="182">
        <f t="shared" si="8"/>
        <v>0</v>
      </c>
      <c r="I286" s="2">
        <f t="shared" si="9"/>
        <v>0</v>
      </c>
    </row>
    <row r="287" spans="1:9" ht="21" customHeight="1" x14ac:dyDescent="0.25">
      <c r="A287" s="139"/>
      <c r="B287" s="84" t="s">
        <v>543</v>
      </c>
      <c r="C287" s="5" t="s">
        <v>544</v>
      </c>
      <c r="E287" s="66"/>
      <c r="F287" s="98">
        <v>0.3</v>
      </c>
      <c r="G287" s="198"/>
      <c r="H287" s="182">
        <f t="shared" si="8"/>
        <v>0</v>
      </c>
      <c r="I287" s="2">
        <f t="shared" si="9"/>
        <v>0</v>
      </c>
    </row>
    <row r="288" spans="1:9" ht="150" x14ac:dyDescent="0.25">
      <c r="A288" s="139"/>
      <c r="B288" s="84" t="s">
        <v>545</v>
      </c>
      <c r="C288" s="5" t="s">
        <v>546</v>
      </c>
      <c r="E288" s="66"/>
      <c r="F288" s="98">
        <v>0.5</v>
      </c>
      <c r="G288" s="198"/>
      <c r="H288" s="182">
        <f t="shared" si="8"/>
        <v>0</v>
      </c>
      <c r="I288" s="2">
        <f t="shared" si="9"/>
        <v>0</v>
      </c>
    </row>
    <row r="289" spans="1:9" ht="32.1" customHeight="1" x14ac:dyDescent="0.25">
      <c r="A289" s="139"/>
      <c r="B289" s="84" t="s">
        <v>547</v>
      </c>
      <c r="C289" s="5" t="s">
        <v>548</v>
      </c>
      <c r="E289" s="66"/>
      <c r="F289" s="98">
        <v>0.3</v>
      </c>
      <c r="G289" s="198"/>
      <c r="H289" s="182">
        <f t="shared" si="8"/>
        <v>0</v>
      </c>
      <c r="I289" s="2">
        <f t="shared" si="9"/>
        <v>0</v>
      </c>
    </row>
    <row r="290" spans="1:9" ht="27" customHeight="1" x14ac:dyDescent="0.25">
      <c r="A290" s="139"/>
      <c r="B290" s="84" t="s">
        <v>549</v>
      </c>
      <c r="C290" s="5" t="s">
        <v>550</v>
      </c>
      <c r="E290" s="66"/>
      <c r="F290" s="98">
        <v>0.3</v>
      </c>
      <c r="G290" s="198"/>
      <c r="H290" s="182">
        <f t="shared" si="8"/>
        <v>0</v>
      </c>
      <c r="I290" s="2">
        <f t="shared" si="9"/>
        <v>0</v>
      </c>
    </row>
    <row r="291" spans="1:9" ht="27" customHeight="1" x14ac:dyDescent="0.25">
      <c r="A291" s="139"/>
      <c r="B291" s="84" t="s">
        <v>551</v>
      </c>
      <c r="C291" s="5" t="s">
        <v>552</v>
      </c>
      <c r="E291" s="66"/>
      <c r="F291" s="98">
        <v>0.3</v>
      </c>
      <c r="G291" s="198"/>
      <c r="H291" s="182">
        <f t="shared" si="8"/>
        <v>0</v>
      </c>
      <c r="I291" s="2">
        <f t="shared" si="9"/>
        <v>0</v>
      </c>
    </row>
    <row r="292" spans="1:9" ht="27" customHeight="1" x14ac:dyDescent="0.25">
      <c r="A292" s="139"/>
      <c r="B292" s="84" t="s">
        <v>553</v>
      </c>
      <c r="C292" s="5" t="s">
        <v>554</v>
      </c>
      <c r="E292" s="66"/>
      <c r="F292" s="98">
        <v>0.5</v>
      </c>
      <c r="G292" s="198"/>
      <c r="H292" s="182">
        <f t="shared" si="8"/>
        <v>0</v>
      </c>
      <c r="I292" s="2">
        <f t="shared" si="9"/>
        <v>0</v>
      </c>
    </row>
    <row r="293" spans="1:9" ht="360" x14ac:dyDescent="0.25">
      <c r="A293" s="140" t="s">
        <v>510</v>
      </c>
      <c r="B293" s="84" t="s">
        <v>555</v>
      </c>
      <c r="C293" s="5" t="s">
        <v>556</v>
      </c>
      <c r="E293" s="66"/>
      <c r="F293" s="98">
        <v>0.5</v>
      </c>
      <c r="G293" s="198"/>
      <c r="H293" s="182">
        <f t="shared" si="8"/>
        <v>0</v>
      </c>
      <c r="I293" s="2">
        <f t="shared" si="9"/>
        <v>0</v>
      </c>
    </row>
    <row r="294" spans="1:9" ht="30" x14ac:dyDescent="0.25">
      <c r="A294" s="139"/>
      <c r="B294" s="84" t="s">
        <v>557</v>
      </c>
      <c r="C294" s="5" t="s">
        <v>558</v>
      </c>
      <c r="E294" s="66"/>
      <c r="F294" s="98">
        <v>0.3</v>
      </c>
      <c r="G294" s="198"/>
      <c r="H294" s="182">
        <f t="shared" si="8"/>
        <v>0</v>
      </c>
      <c r="I294" s="2">
        <f t="shared" si="9"/>
        <v>0</v>
      </c>
    </row>
    <row r="295" spans="1:9" x14ac:dyDescent="0.25">
      <c r="A295" s="139"/>
      <c r="B295" s="84" t="s">
        <v>559</v>
      </c>
      <c r="C295" s="5" t="s">
        <v>560</v>
      </c>
      <c r="E295" s="66"/>
      <c r="F295" s="98">
        <v>0.3</v>
      </c>
      <c r="G295" s="198"/>
      <c r="H295" s="182">
        <f t="shared" si="8"/>
        <v>0</v>
      </c>
      <c r="I295" s="2">
        <f t="shared" si="9"/>
        <v>0</v>
      </c>
    </row>
    <row r="296" spans="1:9" x14ac:dyDescent="0.25">
      <c r="A296" s="139"/>
      <c r="B296" s="84" t="s">
        <v>561</v>
      </c>
      <c r="C296" s="5" t="s">
        <v>562</v>
      </c>
      <c r="E296" s="66"/>
      <c r="F296" s="98">
        <v>0.3</v>
      </c>
      <c r="G296" s="198"/>
      <c r="H296" s="182">
        <f t="shared" si="8"/>
        <v>0</v>
      </c>
      <c r="I296" s="2">
        <f t="shared" si="9"/>
        <v>0</v>
      </c>
    </row>
    <row r="297" spans="1:9" ht="45" x14ac:dyDescent="0.25">
      <c r="A297" s="139"/>
      <c r="B297" s="84" t="s">
        <v>563</v>
      </c>
      <c r="C297" s="5" t="s">
        <v>564</v>
      </c>
      <c r="E297" s="66"/>
      <c r="F297" s="98">
        <v>0.3</v>
      </c>
      <c r="G297" s="198"/>
      <c r="H297" s="182">
        <f t="shared" si="8"/>
        <v>0</v>
      </c>
      <c r="I297" s="2">
        <f t="shared" si="9"/>
        <v>0</v>
      </c>
    </row>
    <row r="298" spans="1:9" ht="30" x14ac:dyDescent="0.25">
      <c r="A298" s="139"/>
      <c r="B298" s="84" t="s">
        <v>565</v>
      </c>
      <c r="C298" s="5" t="s">
        <v>566</v>
      </c>
      <c r="E298" s="66"/>
      <c r="F298" s="98">
        <v>0.3</v>
      </c>
      <c r="G298" s="198"/>
      <c r="H298" s="182">
        <f t="shared" si="8"/>
        <v>0</v>
      </c>
      <c r="I298" s="2">
        <f t="shared" si="9"/>
        <v>0</v>
      </c>
    </row>
    <row r="299" spans="1:9" ht="45" x14ac:dyDescent="0.25">
      <c r="A299" s="139"/>
      <c r="B299" s="84" t="s">
        <v>567</v>
      </c>
      <c r="C299" s="5" t="s">
        <v>568</v>
      </c>
      <c r="E299" s="66"/>
      <c r="F299" s="98">
        <v>0.32</v>
      </c>
      <c r="G299" s="198"/>
      <c r="H299" s="182">
        <f t="shared" si="8"/>
        <v>0</v>
      </c>
      <c r="I299" s="2">
        <f t="shared" si="9"/>
        <v>0</v>
      </c>
    </row>
    <row r="300" spans="1:9" x14ac:dyDescent="0.25">
      <c r="A300" s="139"/>
      <c r="B300" s="84" t="s">
        <v>569</v>
      </c>
      <c r="C300" s="8" t="s">
        <v>570</v>
      </c>
      <c r="E300" s="66"/>
      <c r="F300" s="98">
        <v>0.3</v>
      </c>
      <c r="G300" s="198"/>
      <c r="H300" s="182">
        <f t="shared" si="8"/>
        <v>0</v>
      </c>
      <c r="I300" s="2">
        <f t="shared" si="9"/>
        <v>0</v>
      </c>
    </row>
    <row r="301" spans="1:9" ht="30.75" thickBot="1" x14ac:dyDescent="0.3">
      <c r="A301" s="141"/>
      <c r="B301" s="84" t="s">
        <v>571</v>
      </c>
      <c r="C301" s="17" t="s">
        <v>572</v>
      </c>
      <c r="D301" s="104"/>
      <c r="E301" s="67"/>
      <c r="F301" s="98">
        <v>0.5</v>
      </c>
      <c r="G301" s="198"/>
      <c r="H301" s="182">
        <f t="shared" si="8"/>
        <v>0</v>
      </c>
      <c r="I301" s="2">
        <f t="shared" si="9"/>
        <v>0</v>
      </c>
    </row>
    <row r="302" spans="1:9" x14ac:dyDescent="0.25">
      <c r="A302" s="142"/>
      <c r="B302" s="21"/>
      <c r="C302" s="21"/>
      <c r="D302" s="107"/>
      <c r="E302" s="68">
        <v>4</v>
      </c>
      <c r="F302" s="114"/>
      <c r="G302" s="185"/>
      <c r="H302" s="188"/>
      <c r="I302" s="2">
        <f t="shared" si="9"/>
        <v>0</v>
      </c>
    </row>
    <row r="303" spans="1:9" ht="30" x14ac:dyDescent="0.25">
      <c r="A303" s="143"/>
      <c r="B303" s="96" t="s">
        <v>573</v>
      </c>
      <c r="C303" s="15" t="s">
        <v>574</v>
      </c>
      <c r="E303" s="72"/>
      <c r="F303" s="116">
        <v>0.48</v>
      </c>
      <c r="G303" s="186"/>
      <c r="H303" s="188">
        <f t="shared" si="8"/>
        <v>0</v>
      </c>
      <c r="I303" s="2">
        <f t="shared" si="9"/>
        <v>0</v>
      </c>
    </row>
    <row r="304" spans="1:9" ht="30" x14ac:dyDescent="0.25">
      <c r="A304" s="143"/>
      <c r="B304" s="84" t="s">
        <v>575</v>
      </c>
      <c r="C304" s="5" t="s">
        <v>576</v>
      </c>
      <c r="E304" s="72"/>
      <c r="F304" s="116">
        <v>0.14000000000000001</v>
      </c>
      <c r="G304" s="186"/>
      <c r="H304" s="188">
        <f t="shared" si="8"/>
        <v>0</v>
      </c>
      <c r="I304" s="2">
        <f t="shared" si="9"/>
        <v>0</v>
      </c>
    </row>
    <row r="305" spans="1:9" x14ac:dyDescent="0.25">
      <c r="A305" s="143"/>
      <c r="B305" s="96" t="s">
        <v>577</v>
      </c>
      <c r="C305" s="5" t="s">
        <v>578</v>
      </c>
      <c r="E305" s="72"/>
      <c r="F305" s="116">
        <v>0.2</v>
      </c>
      <c r="G305" s="186"/>
      <c r="H305" s="188">
        <f t="shared" si="8"/>
        <v>0</v>
      </c>
      <c r="I305" s="2">
        <f t="shared" si="9"/>
        <v>0</v>
      </c>
    </row>
    <row r="306" spans="1:9" x14ac:dyDescent="0.25">
      <c r="A306" s="144"/>
      <c r="B306" s="84" t="s">
        <v>579</v>
      </c>
      <c r="C306" s="5" t="s">
        <v>580</v>
      </c>
      <c r="E306" s="72"/>
      <c r="F306" s="116">
        <v>0.14000000000000001</v>
      </c>
      <c r="G306" s="186"/>
      <c r="H306" s="188">
        <f t="shared" si="8"/>
        <v>0</v>
      </c>
      <c r="I306" s="2">
        <f t="shared" si="9"/>
        <v>0</v>
      </c>
    </row>
    <row r="307" spans="1:9" ht="45" x14ac:dyDescent="0.25">
      <c r="A307" s="144"/>
      <c r="B307" s="96" t="s">
        <v>581</v>
      </c>
      <c r="C307" s="5" t="s">
        <v>582</v>
      </c>
      <c r="E307" s="72"/>
      <c r="F307" s="116">
        <v>0.5</v>
      </c>
      <c r="G307" s="186"/>
      <c r="H307" s="188">
        <f t="shared" si="8"/>
        <v>0</v>
      </c>
      <c r="I307" s="2">
        <f t="shared" si="9"/>
        <v>0</v>
      </c>
    </row>
    <row r="308" spans="1:9" x14ac:dyDescent="0.25">
      <c r="A308" s="144"/>
      <c r="B308" s="84" t="s">
        <v>583</v>
      </c>
      <c r="C308" s="5" t="s">
        <v>584</v>
      </c>
      <c r="E308" s="72"/>
      <c r="F308" s="116">
        <v>0.2</v>
      </c>
      <c r="G308" s="186"/>
      <c r="H308" s="188">
        <f t="shared" si="8"/>
        <v>0</v>
      </c>
      <c r="I308" s="2">
        <f t="shared" si="9"/>
        <v>0</v>
      </c>
    </row>
    <row r="309" spans="1:9" x14ac:dyDescent="0.25">
      <c r="A309" s="143"/>
      <c r="B309" s="96" t="s">
        <v>585</v>
      </c>
      <c r="C309" s="5" t="s">
        <v>586</v>
      </c>
      <c r="E309" s="72"/>
      <c r="F309" s="116">
        <v>0.14000000000000001</v>
      </c>
      <c r="G309" s="186"/>
      <c r="H309" s="188">
        <f t="shared" si="8"/>
        <v>0</v>
      </c>
      <c r="I309" s="2">
        <f t="shared" si="9"/>
        <v>0</v>
      </c>
    </row>
    <row r="310" spans="1:9" ht="31.5" customHeight="1" x14ac:dyDescent="0.25">
      <c r="A310" s="143"/>
      <c r="B310" s="84" t="s">
        <v>587</v>
      </c>
      <c r="C310" s="5" t="s">
        <v>588</v>
      </c>
      <c r="E310" s="72"/>
      <c r="F310" s="116">
        <v>0.5</v>
      </c>
      <c r="G310" s="186"/>
      <c r="H310" s="188">
        <f t="shared" si="8"/>
        <v>0</v>
      </c>
      <c r="I310" s="2">
        <f t="shared" si="9"/>
        <v>0</v>
      </c>
    </row>
    <row r="311" spans="1:9" ht="30" x14ac:dyDescent="0.25">
      <c r="A311" s="144" t="s">
        <v>589</v>
      </c>
      <c r="B311" s="96" t="s">
        <v>590</v>
      </c>
      <c r="C311" s="5" t="s">
        <v>591</v>
      </c>
      <c r="E311" s="72"/>
      <c r="F311" s="116">
        <v>0.2</v>
      </c>
      <c r="G311" s="186"/>
      <c r="H311" s="188">
        <f t="shared" si="8"/>
        <v>0</v>
      </c>
      <c r="I311" s="2">
        <f t="shared" si="9"/>
        <v>0</v>
      </c>
    </row>
    <row r="312" spans="1:9" ht="90" x14ac:dyDescent="0.25">
      <c r="A312" s="144" t="s">
        <v>592</v>
      </c>
      <c r="B312" s="84" t="s">
        <v>593</v>
      </c>
      <c r="C312" s="5" t="s">
        <v>594</v>
      </c>
      <c r="E312" s="72"/>
      <c r="F312" s="116">
        <v>0.5</v>
      </c>
      <c r="G312" s="186"/>
      <c r="H312" s="188">
        <f t="shared" si="8"/>
        <v>0</v>
      </c>
      <c r="I312" s="2">
        <f t="shared" si="9"/>
        <v>0</v>
      </c>
    </row>
    <row r="313" spans="1:9" x14ac:dyDescent="0.25">
      <c r="A313" s="143"/>
      <c r="B313" s="96" t="s">
        <v>595</v>
      </c>
      <c r="C313" s="5" t="s">
        <v>596</v>
      </c>
      <c r="E313" s="72"/>
      <c r="F313" s="116">
        <f>0.14+0.11</f>
        <v>0.25</v>
      </c>
      <c r="G313" s="186"/>
      <c r="H313" s="188">
        <f t="shared" si="8"/>
        <v>0</v>
      </c>
      <c r="I313" s="2">
        <f t="shared" si="9"/>
        <v>0</v>
      </c>
    </row>
    <row r="314" spans="1:9" ht="120" x14ac:dyDescent="0.25">
      <c r="A314" s="143"/>
      <c r="B314" s="84" t="s">
        <v>597</v>
      </c>
      <c r="C314" s="5" t="s">
        <v>598</v>
      </c>
      <c r="E314" s="72"/>
      <c r="F314" s="116">
        <v>0.35</v>
      </c>
      <c r="G314" s="186"/>
      <c r="H314" s="188">
        <f t="shared" si="8"/>
        <v>0</v>
      </c>
      <c r="I314" s="2">
        <f t="shared" si="9"/>
        <v>0</v>
      </c>
    </row>
    <row r="315" spans="1:9" ht="30" x14ac:dyDescent="0.25">
      <c r="A315" s="143"/>
      <c r="B315" s="96" t="s">
        <v>599</v>
      </c>
      <c r="C315" s="5" t="s">
        <v>600</v>
      </c>
      <c r="E315" s="72"/>
      <c r="F315" s="116">
        <v>0.2</v>
      </c>
      <c r="G315" s="186"/>
      <c r="H315" s="188">
        <f t="shared" ref="H315:H371" si="10">I315*F315</f>
        <v>0</v>
      </c>
      <c r="I315" s="2">
        <f t="shared" ref="I315:I371" si="11">IF(G315=$A$10,$E$10,IF(G315=$A$11,$E$11,$E$12))</f>
        <v>0</v>
      </c>
    </row>
    <row r="316" spans="1:9" ht="15.75" thickBot="1" x14ac:dyDescent="0.3">
      <c r="A316" s="145"/>
      <c r="B316" s="84" t="s">
        <v>601</v>
      </c>
      <c r="C316" s="17" t="s">
        <v>602</v>
      </c>
      <c r="D316" s="104"/>
      <c r="E316" s="73"/>
      <c r="F316" s="116">
        <v>0.2</v>
      </c>
      <c r="G316" s="186"/>
      <c r="H316" s="188">
        <f t="shared" si="10"/>
        <v>0</v>
      </c>
      <c r="I316" s="2">
        <f t="shared" si="11"/>
        <v>0</v>
      </c>
    </row>
    <row r="317" spans="1:9" x14ac:dyDescent="0.25">
      <c r="A317" s="146"/>
      <c r="B317" s="21"/>
      <c r="C317" s="21"/>
      <c r="D317" s="107"/>
      <c r="E317" s="80">
        <v>4</v>
      </c>
      <c r="F317" s="131"/>
      <c r="G317" s="202"/>
      <c r="H317" s="182"/>
      <c r="I317" s="2">
        <f t="shared" si="11"/>
        <v>0</v>
      </c>
    </row>
    <row r="318" spans="1:9" ht="30" x14ac:dyDescent="0.25">
      <c r="A318" s="132"/>
      <c r="B318" s="96" t="s">
        <v>603</v>
      </c>
      <c r="C318" s="22" t="s">
        <v>604</v>
      </c>
      <c r="E318" s="66"/>
      <c r="F318" s="98">
        <v>0.2</v>
      </c>
      <c r="G318" s="198"/>
      <c r="H318" s="182">
        <f t="shared" si="10"/>
        <v>0</v>
      </c>
      <c r="I318" s="2">
        <f t="shared" si="11"/>
        <v>0</v>
      </c>
    </row>
    <row r="319" spans="1:9" ht="32.450000000000003" customHeight="1" x14ac:dyDescent="0.25">
      <c r="A319" s="95"/>
      <c r="B319" s="84" t="s">
        <v>605</v>
      </c>
      <c r="C319" s="23" t="s">
        <v>606</v>
      </c>
      <c r="E319" s="66"/>
      <c r="F319" s="98">
        <v>0.13</v>
      </c>
      <c r="G319" s="198"/>
      <c r="H319" s="182">
        <f t="shared" si="10"/>
        <v>0</v>
      </c>
      <c r="I319" s="2">
        <f t="shared" si="11"/>
        <v>0</v>
      </c>
    </row>
    <row r="320" spans="1:9" ht="30" x14ac:dyDescent="0.25">
      <c r="A320" s="95"/>
      <c r="B320" s="96" t="s">
        <v>607</v>
      </c>
      <c r="C320" s="23" t="s">
        <v>608</v>
      </c>
      <c r="E320" s="66"/>
      <c r="F320" s="98">
        <v>0.13</v>
      </c>
      <c r="G320" s="198"/>
      <c r="H320" s="182">
        <f t="shared" si="10"/>
        <v>0</v>
      </c>
      <c r="I320" s="2">
        <f t="shared" si="11"/>
        <v>0</v>
      </c>
    </row>
    <row r="321" spans="1:9" ht="30" x14ac:dyDescent="0.25">
      <c r="A321" s="95"/>
      <c r="B321" s="84" t="s">
        <v>609</v>
      </c>
      <c r="C321" s="23" t="s">
        <v>610</v>
      </c>
      <c r="E321" s="66"/>
      <c r="F321" s="98">
        <v>0.25</v>
      </c>
      <c r="G321" s="198"/>
      <c r="H321" s="182">
        <f t="shared" si="10"/>
        <v>0</v>
      </c>
      <c r="I321" s="2">
        <f t="shared" si="11"/>
        <v>0</v>
      </c>
    </row>
    <row r="322" spans="1:9" ht="233.25" customHeight="1" x14ac:dyDescent="0.25">
      <c r="A322" s="95" t="s">
        <v>611</v>
      </c>
      <c r="B322" s="96" t="s">
        <v>612</v>
      </c>
      <c r="C322" s="23" t="s">
        <v>613</v>
      </c>
      <c r="E322" s="66"/>
      <c r="F322" s="98">
        <v>0.25</v>
      </c>
      <c r="G322" s="198"/>
      <c r="H322" s="182">
        <f t="shared" si="10"/>
        <v>0</v>
      </c>
      <c r="I322" s="2">
        <f t="shared" si="11"/>
        <v>0</v>
      </c>
    </row>
    <row r="323" spans="1:9" ht="42.6" customHeight="1" x14ac:dyDescent="0.25">
      <c r="A323" s="95" t="s">
        <v>614</v>
      </c>
      <c r="B323" s="84" t="s">
        <v>615</v>
      </c>
      <c r="C323" s="23" t="s">
        <v>616</v>
      </c>
      <c r="E323" s="66"/>
      <c r="F323" s="98">
        <v>0.25</v>
      </c>
      <c r="G323" s="198"/>
      <c r="H323" s="182">
        <f t="shared" si="10"/>
        <v>0</v>
      </c>
      <c r="I323" s="2">
        <f t="shared" si="11"/>
        <v>0</v>
      </c>
    </row>
    <row r="324" spans="1:9" ht="30" x14ac:dyDescent="0.25">
      <c r="A324" s="132"/>
      <c r="B324" s="96" t="s">
        <v>617</v>
      </c>
      <c r="C324" s="23" t="s">
        <v>618</v>
      </c>
      <c r="E324" s="66"/>
      <c r="F324" s="98">
        <v>0.5</v>
      </c>
      <c r="G324" s="198"/>
      <c r="H324" s="182">
        <f t="shared" si="10"/>
        <v>0</v>
      </c>
      <c r="I324" s="2">
        <f t="shared" si="11"/>
        <v>0</v>
      </c>
    </row>
    <row r="325" spans="1:9" ht="45" x14ac:dyDescent="0.25">
      <c r="A325" s="132"/>
      <c r="B325" s="84" t="s">
        <v>619</v>
      </c>
      <c r="C325" s="23" t="s">
        <v>620</v>
      </c>
      <c r="E325" s="66"/>
      <c r="F325" s="98">
        <f>0.13*2</f>
        <v>0.26</v>
      </c>
      <c r="G325" s="198"/>
      <c r="H325" s="182">
        <f t="shared" si="10"/>
        <v>0</v>
      </c>
      <c r="I325" s="2">
        <f t="shared" si="11"/>
        <v>0</v>
      </c>
    </row>
    <row r="326" spans="1:9" ht="75" customHeight="1" x14ac:dyDescent="0.25">
      <c r="A326" s="132"/>
      <c r="B326" s="96" t="s">
        <v>621</v>
      </c>
      <c r="C326" s="23" t="s">
        <v>622</v>
      </c>
      <c r="E326" s="66"/>
      <c r="F326" s="98">
        <v>0.5</v>
      </c>
      <c r="G326" s="198"/>
      <c r="H326" s="182">
        <f t="shared" si="10"/>
        <v>0</v>
      </c>
      <c r="I326" s="2">
        <f t="shared" si="11"/>
        <v>0</v>
      </c>
    </row>
    <row r="327" spans="1:9" x14ac:dyDescent="0.25">
      <c r="A327" s="132"/>
      <c r="B327" s="84" t="s">
        <v>623</v>
      </c>
      <c r="C327" s="23" t="s">
        <v>624</v>
      </c>
      <c r="E327" s="66"/>
      <c r="F327" s="98">
        <v>0.5</v>
      </c>
      <c r="G327" s="198"/>
      <c r="H327" s="182">
        <f t="shared" si="10"/>
        <v>0</v>
      </c>
      <c r="I327" s="2">
        <f t="shared" si="11"/>
        <v>0</v>
      </c>
    </row>
    <row r="328" spans="1:9" ht="30" x14ac:dyDescent="0.25">
      <c r="A328" s="132"/>
      <c r="B328" s="96" t="s">
        <v>625</v>
      </c>
      <c r="C328" s="23" t="s">
        <v>626</v>
      </c>
      <c r="E328" s="66"/>
      <c r="F328" s="98">
        <v>0.5</v>
      </c>
      <c r="G328" s="198"/>
      <c r="H328" s="182">
        <f t="shared" si="10"/>
        <v>0</v>
      </c>
      <c r="I328" s="2">
        <f t="shared" si="11"/>
        <v>0</v>
      </c>
    </row>
    <row r="329" spans="1:9" ht="42" customHeight="1" x14ac:dyDescent="0.25">
      <c r="A329" s="132"/>
      <c r="B329" s="84" t="s">
        <v>627</v>
      </c>
      <c r="C329" s="23" t="s">
        <v>628</v>
      </c>
      <c r="E329" s="66"/>
      <c r="F329" s="98">
        <v>0.25</v>
      </c>
      <c r="G329" s="198"/>
      <c r="H329" s="182">
        <f t="shared" si="10"/>
        <v>0</v>
      </c>
      <c r="I329" s="2">
        <f t="shared" si="11"/>
        <v>0</v>
      </c>
    </row>
    <row r="330" spans="1:9" ht="45" x14ac:dyDescent="0.25">
      <c r="A330" s="132"/>
      <c r="B330" s="96" t="s">
        <v>629</v>
      </c>
      <c r="C330" s="23" t="s">
        <v>630</v>
      </c>
      <c r="E330" s="66"/>
      <c r="F330" s="98">
        <v>0.15</v>
      </c>
      <c r="G330" s="198"/>
      <c r="H330" s="182">
        <f t="shared" si="10"/>
        <v>0</v>
      </c>
      <c r="I330" s="2">
        <f t="shared" si="11"/>
        <v>0</v>
      </c>
    </row>
    <row r="331" spans="1:9" ht="45.75" thickBot="1" x14ac:dyDescent="0.3">
      <c r="A331" s="147"/>
      <c r="B331" s="84" t="s">
        <v>631</v>
      </c>
      <c r="C331" s="24" t="s">
        <v>632</v>
      </c>
      <c r="D331" s="104"/>
      <c r="E331" s="67"/>
      <c r="F331" s="98">
        <v>0.13</v>
      </c>
      <c r="G331" s="198"/>
      <c r="H331" s="182">
        <f t="shared" si="10"/>
        <v>0</v>
      </c>
      <c r="I331" s="2">
        <f t="shared" si="11"/>
        <v>0</v>
      </c>
    </row>
    <row r="332" spans="1:9" x14ac:dyDescent="0.25">
      <c r="A332" s="148"/>
      <c r="B332" s="21"/>
      <c r="C332" s="21"/>
      <c r="D332" s="107"/>
      <c r="E332" s="71">
        <v>6</v>
      </c>
      <c r="F332" s="114"/>
      <c r="G332" s="185"/>
      <c r="H332" s="188"/>
      <c r="I332" s="2">
        <f t="shared" si="11"/>
        <v>0</v>
      </c>
    </row>
    <row r="333" spans="1:9" x14ac:dyDescent="0.25">
      <c r="A333" s="149"/>
      <c r="B333" s="96" t="s">
        <v>633</v>
      </c>
      <c r="C333" s="15" t="s">
        <v>634</v>
      </c>
      <c r="E333" s="72"/>
      <c r="F333" s="116">
        <v>0.4</v>
      </c>
      <c r="G333" s="186"/>
      <c r="H333" s="188">
        <f t="shared" si="10"/>
        <v>0</v>
      </c>
      <c r="I333" s="2">
        <f t="shared" si="11"/>
        <v>0</v>
      </c>
    </row>
    <row r="334" spans="1:9" ht="30" x14ac:dyDescent="0.25">
      <c r="A334" s="149"/>
      <c r="B334" s="84" t="s">
        <v>635</v>
      </c>
      <c r="C334" s="5" t="s">
        <v>636</v>
      </c>
      <c r="E334" s="72"/>
      <c r="F334" s="116">
        <v>1</v>
      </c>
      <c r="G334" s="186"/>
      <c r="H334" s="188">
        <f t="shared" si="10"/>
        <v>0</v>
      </c>
      <c r="I334" s="2">
        <f t="shared" si="11"/>
        <v>0</v>
      </c>
    </row>
    <row r="335" spans="1:9" ht="45" x14ac:dyDescent="0.25">
      <c r="A335" s="149"/>
      <c r="B335" s="96" t="s">
        <v>637</v>
      </c>
      <c r="C335" s="5" t="s">
        <v>638</v>
      </c>
      <c r="E335" s="72"/>
      <c r="F335" s="116">
        <v>0.4</v>
      </c>
      <c r="G335" s="186"/>
      <c r="H335" s="188">
        <f t="shared" si="10"/>
        <v>0</v>
      </c>
      <c r="I335" s="2">
        <f t="shared" si="11"/>
        <v>0</v>
      </c>
    </row>
    <row r="336" spans="1:9" ht="30" x14ac:dyDescent="0.25">
      <c r="A336" s="150" t="s">
        <v>639</v>
      </c>
      <c r="B336" s="84" t="s">
        <v>640</v>
      </c>
      <c r="C336" s="5" t="s">
        <v>641</v>
      </c>
      <c r="E336" s="72"/>
      <c r="F336" s="116">
        <v>0.4</v>
      </c>
      <c r="G336" s="186"/>
      <c r="H336" s="188">
        <f t="shared" si="10"/>
        <v>0</v>
      </c>
      <c r="I336" s="2">
        <f t="shared" si="11"/>
        <v>0</v>
      </c>
    </row>
    <row r="337" spans="1:9" x14ac:dyDescent="0.25">
      <c r="A337" s="150" t="s">
        <v>642</v>
      </c>
      <c r="B337" s="96" t="s">
        <v>643</v>
      </c>
      <c r="C337" s="5" t="s">
        <v>644</v>
      </c>
      <c r="E337" s="72"/>
      <c r="F337" s="116">
        <v>0.4</v>
      </c>
      <c r="G337" s="186"/>
      <c r="H337" s="188">
        <f t="shared" si="10"/>
        <v>0</v>
      </c>
      <c r="I337" s="2">
        <f t="shared" si="11"/>
        <v>0</v>
      </c>
    </row>
    <row r="338" spans="1:9" ht="30" x14ac:dyDescent="0.25">
      <c r="A338" s="150" t="s">
        <v>645</v>
      </c>
      <c r="B338" s="84" t="s">
        <v>646</v>
      </c>
      <c r="C338" s="5" t="s">
        <v>647</v>
      </c>
      <c r="E338" s="72"/>
      <c r="F338" s="116">
        <v>0.4</v>
      </c>
      <c r="G338" s="186"/>
      <c r="H338" s="188">
        <f t="shared" si="10"/>
        <v>0</v>
      </c>
      <c r="I338" s="2">
        <f t="shared" si="11"/>
        <v>0</v>
      </c>
    </row>
    <row r="339" spans="1:9" ht="45" x14ac:dyDescent="0.25">
      <c r="A339" s="149"/>
      <c r="B339" s="96" t="s">
        <v>648</v>
      </c>
      <c r="C339" s="5" t="s">
        <v>649</v>
      </c>
      <c r="E339" s="72"/>
      <c r="F339" s="116">
        <v>0.4</v>
      </c>
      <c r="G339" s="186"/>
      <c r="H339" s="188">
        <f t="shared" si="10"/>
        <v>0</v>
      </c>
      <c r="I339" s="2">
        <f t="shared" si="11"/>
        <v>0</v>
      </c>
    </row>
    <row r="340" spans="1:9" x14ac:dyDescent="0.25">
      <c r="A340" s="149"/>
      <c r="B340" s="84" t="s">
        <v>650</v>
      </c>
      <c r="C340" s="5" t="s">
        <v>651</v>
      </c>
      <c r="E340" s="72"/>
      <c r="F340" s="116">
        <v>0.4</v>
      </c>
      <c r="G340" s="186"/>
      <c r="H340" s="188">
        <f t="shared" si="10"/>
        <v>0</v>
      </c>
      <c r="I340" s="2">
        <f t="shared" si="11"/>
        <v>0</v>
      </c>
    </row>
    <row r="341" spans="1:9" x14ac:dyDescent="0.25">
      <c r="A341" s="149"/>
      <c r="B341" s="96" t="s">
        <v>652</v>
      </c>
      <c r="C341" s="5" t="s">
        <v>653</v>
      </c>
      <c r="E341" s="72"/>
      <c r="F341" s="116">
        <v>1</v>
      </c>
      <c r="G341" s="186"/>
      <c r="H341" s="188">
        <f t="shared" si="10"/>
        <v>0</v>
      </c>
      <c r="I341" s="2">
        <f t="shared" si="11"/>
        <v>0</v>
      </c>
    </row>
    <row r="342" spans="1:9" x14ac:dyDescent="0.25">
      <c r="A342" s="149"/>
      <c r="B342" s="84" t="s">
        <v>654</v>
      </c>
      <c r="C342" s="5" t="s">
        <v>655</v>
      </c>
      <c r="E342" s="72"/>
      <c r="F342" s="116">
        <v>0.4</v>
      </c>
      <c r="G342" s="186"/>
      <c r="H342" s="188">
        <f t="shared" si="10"/>
        <v>0</v>
      </c>
      <c r="I342" s="2">
        <f t="shared" si="11"/>
        <v>0</v>
      </c>
    </row>
    <row r="343" spans="1:9" ht="30.75" thickBot="1" x14ac:dyDescent="0.3">
      <c r="A343" s="151"/>
      <c r="B343" s="96" t="s">
        <v>656</v>
      </c>
      <c r="C343" s="17" t="s">
        <v>657</v>
      </c>
      <c r="D343" s="104"/>
      <c r="E343" s="192"/>
      <c r="F343" s="158">
        <v>0.2</v>
      </c>
      <c r="G343" s="203"/>
      <c r="H343" s="188">
        <f t="shared" si="10"/>
        <v>0</v>
      </c>
      <c r="I343" s="2">
        <f t="shared" si="11"/>
        <v>0</v>
      </c>
    </row>
    <row r="344" spans="1:9" x14ac:dyDescent="0.25">
      <c r="A344" s="152"/>
      <c r="B344" s="153"/>
      <c r="C344" s="16"/>
      <c r="D344" s="154">
        <v>4</v>
      </c>
      <c r="E344" s="195">
        <v>4</v>
      </c>
      <c r="F344" s="196"/>
      <c r="G344" s="204"/>
      <c r="H344" s="195"/>
      <c r="I344" s="2">
        <f t="shared" si="11"/>
        <v>0</v>
      </c>
    </row>
    <row r="345" spans="1:9" x14ac:dyDescent="0.25">
      <c r="A345" s="155"/>
      <c r="B345" s="84" t="s">
        <v>658</v>
      </c>
      <c r="C345" s="8" t="s">
        <v>659</v>
      </c>
      <c r="D345" s="156"/>
      <c r="E345" s="195"/>
      <c r="F345" s="196">
        <v>0.4</v>
      </c>
      <c r="G345" s="204"/>
      <c r="H345" s="195">
        <f t="shared" si="10"/>
        <v>0</v>
      </c>
      <c r="I345" s="2">
        <f t="shared" si="11"/>
        <v>0</v>
      </c>
    </row>
    <row r="346" spans="1:9" x14ac:dyDescent="0.25">
      <c r="A346" s="155"/>
      <c r="B346" s="96" t="s">
        <v>660</v>
      </c>
      <c r="C346" s="8" t="s">
        <v>661</v>
      </c>
      <c r="D346" s="156"/>
      <c r="E346" s="195"/>
      <c r="F346" s="196">
        <v>1</v>
      </c>
      <c r="G346" s="204"/>
      <c r="H346" s="195">
        <f t="shared" si="10"/>
        <v>0</v>
      </c>
      <c r="I346" s="2">
        <f t="shared" si="11"/>
        <v>0</v>
      </c>
    </row>
    <row r="347" spans="1:9" ht="45" x14ac:dyDescent="0.25">
      <c r="A347" s="155" t="s">
        <v>662</v>
      </c>
      <c r="B347" s="84" t="s">
        <v>663</v>
      </c>
      <c r="C347" s="81" t="s">
        <v>664</v>
      </c>
      <c r="D347" s="156"/>
      <c r="E347" s="195"/>
      <c r="F347" s="196">
        <v>0.4</v>
      </c>
      <c r="G347" s="204"/>
      <c r="H347" s="195">
        <f t="shared" si="10"/>
        <v>0</v>
      </c>
      <c r="I347" s="2">
        <f t="shared" si="11"/>
        <v>0</v>
      </c>
    </row>
    <row r="348" spans="1:9" x14ac:dyDescent="0.25">
      <c r="A348" s="155" t="s">
        <v>665</v>
      </c>
      <c r="B348" s="96" t="s">
        <v>666</v>
      </c>
      <c r="C348" s="81" t="s">
        <v>667</v>
      </c>
      <c r="D348" s="156"/>
      <c r="E348" s="195"/>
      <c r="F348" s="196">
        <v>0.4</v>
      </c>
      <c r="G348" s="204"/>
      <c r="H348" s="195">
        <f t="shared" si="10"/>
        <v>0</v>
      </c>
      <c r="I348" s="2">
        <f t="shared" si="11"/>
        <v>0</v>
      </c>
    </row>
    <row r="349" spans="1:9" ht="75" x14ac:dyDescent="0.25">
      <c r="A349" s="155" t="s">
        <v>668</v>
      </c>
      <c r="B349" s="84" t="s">
        <v>669</v>
      </c>
      <c r="C349" s="81" t="s">
        <v>670</v>
      </c>
      <c r="D349" s="156"/>
      <c r="E349" s="195"/>
      <c r="F349" s="196">
        <v>0.4</v>
      </c>
      <c r="G349" s="204"/>
      <c r="H349" s="195">
        <f t="shared" si="10"/>
        <v>0</v>
      </c>
      <c r="I349" s="2">
        <f t="shared" si="11"/>
        <v>0</v>
      </c>
    </row>
    <row r="350" spans="1:9" ht="30" x14ac:dyDescent="0.25">
      <c r="A350" s="155"/>
      <c r="B350" s="96" t="s">
        <v>671</v>
      </c>
      <c r="C350" s="81" t="s">
        <v>672</v>
      </c>
      <c r="D350" s="156"/>
      <c r="E350" s="195"/>
      <c r="F350" s="196">
        <v>1</v>
      </c>
      <c r="G350" s="204"/>
      <c r="H350" s="195">
        <f t="shared" si="10"/>
        <v>0</v>
      </c>
      <c r="I350" s="2">
        <f t="shared" si="11"/>
        <v>0</v>
      </c>
    </row>
    <row r="351" spans="1:9" ht="30.75" thickBot="1" x14ac:dyDescent="0.3">
      <c r="A351" s="155"/>
      <c r="B351" s="84" t="s">
        <v>673</v>
      </c>
      <c r="C351" s="81" t="s">
        <v>674</v>
      </c>
      <c r="D351" s="157"/>
      <c r="E351" s="195"/>
      <c r="F351" s="196">
        <v>1</v>
      </c>
      <c r="G351" s="204"/>
      <c r="H351" s="195">
        <f t="shared" si="10"/>
        <v>0</v>
      </c>
      <c r="I351" s="2">
        <f t="shared" si="11"/>
        <v>0</v>
      </c>
    </row>
    <row r="352" spans="1:9" ht="15.75" thickBot="1" x14ac:dyDescent="0.3">
      <c r="A352" s="82"/>
      <c r="B352" s="21"/>
      <c r="C352" s="159"/>
      <c r="D352" s="104"/>
      <c r="E352" s="193">
        <v>5</v>
      </c>
      <c r="F352" s="194"/>
      <c r="G352" s="181"/>
      <c r="H352" s="208"/>
      <c r="I352" s="2">
        <f t="shared" si="11"/>
        <v>0</v>
      </c>
    </row>
    <row r="353" spans="1:9" ht="30.75" thickBot="1" x14ac:dyDescent="0.3">
      <c r="A353" s="83"/>
      <c r="B353" s="85" t="s">
        <v>675</v>
      </c>
      <c r="C353" s="81" t="s">
        <v>676</v>
      </c>
      <c r="D353" s="104"/>
      <c r="E353" s="160"/>
      <c r="F353" s="181">
        <v>0.3</v>
      </c>
      <c r="G353" s="181"/>
      <c r="H353" s="208">
        <f t="shared" si="10"/>
        <v>0</v>
      </c>
      <c r="I353" s="2">
        <f t="shared" si="11"/>
        <v>0</v>
      </c>
    </row>
    <row r="354" spans="1:9" ht="45.75" customHeight="1" thickBot="1" x14ac:dyDescent="0.3">
      <c r="A354" s="83"/>
      <c r="B354" s="84" t="s">
        <v>677</v>
      </c>
      <c r="C354" s="81" t="s">
        <v>678</v>
      </c>
      <c r="D354" s="104"/>
      <c r="E354" s="160"/>
      <c r="F354" s="181">
        <v>0.3</v>
      </c>
      <c r="G354" s="181"/>
      <c r="H354" s="208">
        <f t="shared" si="10"/>
        <v>0</v>
      </c>
      <c r="I354" s="2">
        <f t="shared" si="11"/>
        <v>0</v>
      </c>
    </row>
    <row r="355" spans="1:9" ht="30" x14ac:dyDescent="0.25">
      <c r="A355" s="88" t="s">
        <v>679</v>
      </c>
      <c r="B355" s="85" t="s">
        <v>680</v>
      </c>
      <c r="C355" s="81" t="s">
        <v>681</v>
      </c>
      <c r="D355" s="104"/>
      <c r="E355" s="160"/>
      <c r="F355" s="181">
        <v>0.1</v>
      </c>
      <c r="G355" s="181"/>
      <c r="H355" s="208">
        <f t="shared" si="10"/>
        <v>0</v>
      </c>
      <c r="I355" s="2">
        <f t="shared" si="11"/>
        <v>0</v>
      </c>
    </row>
    <row r="356" spans="1:9" ht="15.75" thickBot="1" x14ac:dyDescent="0.3">
      <c r="A356" s="83"/>
      <c r="B356" s="84" t="s">
        <v>682</v>
      </c>
      <c r="C356" s="81" t="s">
        <v>683</v>
      </c>
      <c r="D356" s="104"/>
      <c r="E356" s="160"/>
      <c r="F356" s="181">
        <v>0.3</v>
      </c>
      <c r="G356" s="181"/>
      <c r="H356" s="208">
        <f t="shared" si="10"/>
        <v>0</v>
      </c>
      <c r="I356" s="2">
        <f t="shared" si="11"/>
        <v>0</v>
      </c>
    </row>
    <row r="357" spans="1:9" ht="15.75" thickBot="1" x14ac:dyDescent="0.3">
      <c r="A357" s="83"/>
      <c r="B357" s="85" t="s">
        <v>684</v>
      </c>
      <c r="C357" s="81" t="s">
        <v>685</v>
      </c>
      <c r="D357" s="104"/>
      <c r="E357" s="160"/>
      <c r="F357" s="181">
        <v>0.15</v>
      </c>
      <c r="G357" s="181"/>
      <c r="H357" s="208">
        <f t="shared" si="10"/>
        <v>0</v>
      </c>
      <c r="I357" s="2">
        <f t="shared" si="11"/>
        <v>0</v>
      </c>
    </row>
    <row r="358" spans="1:9" ht="30.75" thickBot="1" x14ac:dyDescent="0.3">
      <c r="A358" s="83"/>
      <c r="B358" s="84" t="s">
        <v>686</v>
      </c>
      <c r="C358" s="81" t="s">
        <v>687</v>
      </c>
      <c r="D358" s="104"/>
      <c r="E358" s="160"/>
      <c r="F358" s="181">
        <v>0.15</v>
      </c>
      <c r="G358" s="181"/>
      <c r="H358" s="208">
        <f t="shared" si="10"/>
        <v>0</v>
      </c>
      <c r="I358" s="2">
        <f t="shared" si="11"/>
        <v>0</v>
      </c>
    </row>
    <row r="359" spans="1:9" ht="30.75" thickBot="1" x14ac:dyDescent="0.3">
      <c r="A359" s="83"/>
      <c r="B359" s="85" t="s">
        <v>688</v>
      </c>
      <c r="C359" s="81" t="s">
        <v>689</v>
      </c>
      <c r="D359" s="104"/>
      <c r="E359" s="160"/>
      <c r="F359" s="181">
        <v>0.15</v>
      </c>
      <c r="G359" s="181"/>
      <c r="H359" s="208">
        <f t="shared" si="10"/>
        <v>0</v>
      </c>
      <c r="I359" s="2">
        <f t="shared" si="11"/>
        <v>0</v>
      </c>
    </row>
    <row r="360" spans="1:9" ht="30.75" thickBot="1" x14ac:dyDescent="0.3">
      <c r="A360" s="83"/>
      <c r="B360" s="84" t="s">
        <v>690</v>
      </c>
      <c r="C360" s="81" t="s">
        <v>691</v>
      </c>
      <c r="D360" s="104"/>
      <c r="E360" s="160"/>
      <c r="F360" s="181">
        <v>0.15</v>
      </c>
      <c r="G360" s="181"/>
      <c r="H360" s="208">
        <f t="shared" si="10"/>
        <v>0</v>
      </c>
      <c r="I360" s="2">
        <f t="shared" si="11"/>
        <v>0</v>
      </c>
    </row>
    <row r="361" spans="1:9" ht="15.75" thickBot="1" x14ac:dyDescent="0.3">
      <c r="A361" s="83"/>
      <c r="B361" s="85" t="s">
        <v>692</v>
      </c>
      <c r="C361" s="81" t="s">
        <v>693</v>
      </c>
      <c r="D361" s="104"/>
      <c r="E361" s="160"/>
      <c r="F361" s="181">
        <v>0.1</v>
      </c>
      <c r="G361" s="181"/>
      <c r="H361" s="208">
        <f t="shared" si="10"/>
        <v>0</v>
      </c>
      <c r="I361" s="2">
        <f t="shared" si="11"/>
        <v>0</v>
      </c>
    </row>
    <row r="362" spans="1:9" ht="15.75" thickBot="1" x14ac:dyDescent="0.3">
      <c r="A362" s="83"/>
      <c r="B362" s="84" t="s">
        <v>694</v>
      </c>
      <c r="C362" s="81" t="s">
        <v>695</v>
      </c>
      <c r="D362" s="104"/>
      <c r="E362" s="160"/>
      <c r="F362" s="181">
        <v>0.15</v>
      </c>
      <c r="G362" s="181"/>
      <c r="H362" s="208">
        <f t="shared" si="10"/>
        <v>0</v>
      </c>
      <c r="I362" s="2">
        <f t="shared" si="11"/>
        <v>0</v>
      </c>
    </row>
    <row r="363" spans="1:9" ht="15.75" thickBot="1" x14ac:dyDescent="0.3">
      <c r="A363" s="83"/>
      <c r="B363" s="85" t="s">
        <v>696</v>
      </c>
      <c r="C363" s="81" t="s">
        <v>697</v>
      </c>
      <c r="D363" s="104"/>
      <c r="E363" s="160"/>
      <c r="F363" s="181">
        <v>0.3</v>
      </c>
      <c r="G363" s="181"/>
      <c r="H363" s="208">
        <f t="shared" si="10"/>
        <v>0</v>
      </c>
      <c r="I363" s="2">
        <f t="shared" si="11"/>
        <v>0</v>
      </c>
    </row>
    <row r="364" spans="1:9" ht="15.75" thickBot="1" x14ac:dyDescent="0.3">
      <c r="A364" s="83"/>
      <c r="B364" s="84" t="s">
        <v>698</v>
      </c>
      <c r="C364" s="81" t="s">
        <v>699</v>
      </c>
      <c r="D364" s="104"/>
      <c r="E364" s="160"/>
      <c r="F364" s="181">
        <v>0.1</v>
      </c>
      <c r="G364" s="181"/>
      <c r="H364" s="208">
        <f t="shared" si="10"/>
        <v>0</v>
      </c>
      <c r="I364" s="2">
        <f t="shared" si="11"/>
        <v>0</v>
      </c>
    </row>
    <row r="365" spans="1:9" ht="60.75" thickBot="1" x14ac:dyDescent="0.3">
      <c r="A365" s="83"/>
      <c r="B365" s="85" t="s">
        <v>700</v>
      </c>
      <c r="C365" s="81" t="s">
        <v>701</v>
      </c>
      <c r="D365" s="104"/>
      <c r="E365" s="160"/>
      <c r="F365" s="181">
        <v>0.3</v>
      </c>
      <c r="G365" s="181"/>
      <c r="H365" s="208">
        <f t="shared" si="10"/>
        <v>0</v>
      </c>
      <c r="I365" s="2">
        <f t="shared" si="11"/>
        <v>0</v>
      </c>
    </row>
    <row r="366" spans="1:9" ht="15.75" thickBot="1" x14ac:dyDescent="0.3">
      <c r="A366" s="83"/>
      <c r="B366" s="84" t="s">
        <v>702</v>
      </c>
      <c r="C366" s="81" t="s">
        <v>703</v>
      </c>
      <c r="D366" s="104"/>
      <c r="E366" s="160"/>
      <c r="F366" s="181">
        <v>0.65</v>
      </c>
      <c r="G366" s="181"/>
      <c r="H366" s="208">
        <f t="shared" si="10"/>
        <v>0</v>
      </c>
      <c r="I366" s="2">
        <f t="shared" si="11"/>
        <v>0</v>
      </c>
    </row>
    <row r="367" spans="1:9" ht="30.75" thickBot="1" x14ac:dyDescent="0.3">
      <c r="A367" s="83"/>
      <c r="B367" s="85" t="s">
        <v>704</v>
      </c>
      <c r="C367" s="81" t="s">
        <v>705</v>
      </c>
      <c r="D367" s="104"/>
      <c r="E367" s="160"/>
      <c r="F367" s="181">
        <v>0.2</v>
      </c>
      <c r="G367" s="181"/>
      <c r="H367" s="208">
        <f t="shared" si="10"/>
        <v>0</v>
      </c>
      <c r="I367" s="2">
        <f t="shared" si="11"/>
        <v>0</v>
      </c>
    </row>
    <row r="368" spans="1:9" ht="34.5" customHeight="1" thickBot="1" x14ac:dyDescent="0.3">
      <c r="A368" s="83"/>
      <c r="B368" s="84" t="s">
        <v>706</v>
      </c>
      <c r="C368" s="81" t="s">
        <v>707</v>
      </c>
      <c r="D368" s="104"/>
      <c r="E368" s="160"/>
      <c r="F368" s="181">
        <v>0.3</v>
      </c>
      <c r="G368" s="181"/>
      <c r="H368" s="208">
        <f t="shared" si="10"/>
        <v>0</v>
      </c>
      <c r="I368" s="2">
        <f t="shared" si="11"/>
        <v>0</v>
      </c>
    </row>
    <row r="369" spans="1:9" ht="30.75" thickBot="1" x14ac:dyDescent="0.3">
      <c r="A369" s="83"/>
      <c r="B369" s="85" t="s">
        <v>708</v>
      </c>
      <c r="C369" s="81" t="s">
        <v>709</v>
      </c>
      <c r="D369" s="104"/>
      <c r="E369" s="160"/>
      <c r="F369" s="181">
        <v>0.25</v>
      </c>
      <c r="G369" s="181"/>
      <c r="H369" s="208">
        <f t="shared" si="10"/>
        <v>0</v>
      </c>
      <c r="I369" s="2">
        <f t="shared" si="11"/>
        <v>0</v>
      </c>
    </row>
    <row r="370" spans="1:9" ht="15.75" thickBot="1" x14ac:dyDescent="0.3">
      <c r="A370" s="83"/>
      <c r="B370" s="84" t="s">
        <v>710</v>
      </c>
      <c r="C370" s="81" t="s">
        <v>711</v>
      </c>
      <c r="D370" s="104"/>
      <c r="E370" s="160"/>
      <c r="F370" s="181">
        <v>0.15</v>
      </c>
      <c r="G370" s="181"/>
      <c r="H370" s="208">
        <f t="shared" si="10"/>
        <v>0</v>
      </c>
      <c r="I370" s="2">
        <f t="shared" si="11"/>
        <v>0</v>
      </c>
    </row>
    <row r="371" spans="1:9" ht="15.75" thickBot="1" x14ac:dyDescent="0.3">
      <c r="A371" s="83"/>
      <c r="B371" s="85" t="s">
        <v>712</v>
      </c>
      <c r="C371" s="81" t="s">
        <v>713</v>
      </c>
      <c r="D371" s="104"/>
      <c r="E371" s="160"/>
      <c r="F371" s="181">
        <v>0.3</v>
      </c>
      <c r="G371" s="181"/>
      <c r="H371" s="208">
        <f t="shared" si="10"/>
        <v>0</v>
      </c>
      <c r="I371" s="2">
        <f t="shared" si="11"/>
        <v>0</v>
      </c>
    </row>
    <row r="372" spans="1:9" ht="15.75" thickBot="1" x14ac:dyDescent="0.3">
      <c r="A372" s="83"/>
      <c r="B372" s="84" t="s">
        <v>714</v>
      </c>
      <c r="C372" s="81" t="s">
        <v>715</v>
      </c>
      <c r="D372" s="104"/>
      <c r="E372" s="160"/>
      <c r="F372" s="181">
        <v>0.3</v>
      </c>
      <c r="G372" s="181"/>
      <c r="H372" s="208">
        <f t="shared" ref="H372:H373" si="12">I372*F372</f>
        <v>0</v>
      </c>
      <c r="I372" s="2">
        <f t="shared" ref="I372:I373" si="13">IF(G372=$A$10,$E$10,IF(G372=$A$11,$E$11,$E$12))</f>
        <v>0</v>
      </c>
    </row>
    <row r="373" spans="1:9" ht="30.75" thickBot="1" x14ac:dyDescent="0.3">
      <c r="A373" s="86"/>
      <c r="B373" s="85" t="s">
        <v>716</v>
      </c>
      <c r="C373" s="87" t="s">
        <v>717</v>
      </c>
      <c r="D373" s="104"/>
      <c r="E373" s="161"/>
      <c r="F373" s="181">
        <v>0.3</v>
      </c>
      <c r="G373" s="181"/>
      <c r="H373" s="208">
        <f t="shared" si="12"/>
        <v>0</v>
      </c>
      <c r="I373" s="2">
        <f t="shared" si="13"/>
        <v>0</v>
      </c>
    </row>
    <row r="374" spans="1:9" ht="15.75" thickBot="1" x14ac:dyDescent="0.3">
      <c r="C374" s="25" t="s">
        <v>718</v>
      </c>
      <c r="D374" s="26"/>
      <c r="E374" s="162">
        <f>SUM(E18:E373)</f>
        <v>100</v>
      </c>
      <c r="F374" s="183">
        <f>SUM(F18:F373)</f>
        <v>100.00000000000026</v>
      </c>
      <c r="G374" s="84"/>
      <c r="H374" s="184">
        <f>SUM(H19:H373)</f>
        <v>0</v>
      </c>
      <c r="I374" s="2">
        <f>SUM(I19:I373)</f>
        <v>0</v>
      </c>
    </row>
    <row r="375" spans="1:9" x14ac:dyDescent="0.25">
      <c r="C375" s="175"/>
      <c r="D375" s="175"/>
      <c r="E375" s="176"/>
    </row>
    <row r="376" spans="1:9" x14ac:dyDescent="0.25">
      <c r="C376" s="177" t="s">
        <v>719</v>
      </c>
      <c r="D376" s="175"/>
      <c r="E376" s="178">
        <v>500</v>
      </c>
    </row>
    <row r="378" spans="1:9" x14ac:dyDescent="0.25">
      <c r="C378" s="177" t="s">
        <v>720</v>
      </c>
      <c r="E378" s="178">
        <f>H374</f>
        <v>0</v>
      </c>
    </row>
    <row r="379" spans="1:9" x14ac:dyDescent="0.25">
      <c r="C379" s="177"/>
      <c r="E379" s="178"/>
    </row>
    <row r="380" spans="1:9" x14ac:dyDescent="0.25">
      <c r="C380" s="177" t="s">
        <v>721</v>
      </c>
      <c r="E380" s="180">
        <f>+E378/E376</f>
        <v>0</v>
      </c>
    </row>
    <row r="381" spans="1:9" x14ac:dyDescent="0.25">
      <c r="C381" s="177"/>
    </row>
  </sheetData>
  <customSheetViews>
    <customSheetView guid="{38A84195-E93C-4EB2-A0D1-7F6768522D72}" scale="70" showPageBreaks="1" fitToPage="1" hiddenRows="1" hiddenColumns="1" topLeftCell="A397">
      <selection activeCell="C397" sqref="C397"/>
      <rowBreaks count="18" manualBreakCount="18">
        <brk id="22" max="16383" man="1"/>
        <brk id="41" max="16383" man="1"/>
        <brk id="55" max="9" man="1"/>
        <brk id="72" max="9" man="1"/>
        <brk id="85" max="9" man="1"/>
        <brk id="104" max="9" man="1"/>
        <brk id="152" max="9" man="1"/>
        <brk id="139" max="9" man="1"/>
        <brk id="171" max="9" man="1"/>
        <brk id="190" max="9" man="1"/>
        <brk id="206" max="9" man="1"/>
        <brk id="225" max="9" man="1"/>
        <brk id="260" max="9" man="1"/>
        <brk id="268" max="9" man="1"/>
        <brk id="290" max="9" man="1"/>
        <brk id="304" max="9" man="1"/>
        <brk id="330" max="9" man="1"/>
        <brk id="354" max="9" man="1"/>
      </rowBreaks>
      <pageMargins left="0" right="0" top="0" bottom="0" header="0" footer="0"/>
      <pageSetup paperSize="9" scale="65" fitToHeight="0" orientation="landscape" verticalDpi="599" r:id="rId1"/>
      <headerFooter>
        <oddHeader>&amp;A&amp;RPágina &amp;P</oddHeader>
      </headerFooter>
    </customSheetView>
    <customSheetView guid="{EF286230-7086-4B5D-8745-0BFAEB3E857F}" showPageBreaks="1" fitToPage="1" hiddenRows="1" hiddenColumns="1" topLeftCell="A377">
      <selection sqref="A1:G381"/>
      <rowBreaks count="18" manualBreakCount="18">
        <brk id="22" max="16383" man="1"/>
        <brk id="41" max="16383" man="1"/>
        <brk id="55" max="9" man="1"/>
        <brk id="72" max="9" man="1"/>
        <brk id="85" max="9" man="1"/>
        <brk id="104" max="9" man="1"/>
        <brk id="129" max="9" man="1"/>
        <brk id="144" max="9" man="1"/>
        <brk id="175" max="9" man="1"/>
        <brk id="190" max="9" man="1"/>
        <brk id="206" max="9" man="1"/>
        <brk id="225" max="9" man="1"/>
        <brk id="243" max="9" man="1"/>
        <brk id="251" max="9" man="1"/>
        <brk id="273" max="9" man="1"/>
        <brk id="287" max="9" man="1"/>
        <brk id="313" max="9" man="1"/>
        <brk id="338" max="9" man="1"/>
      </rowBreaks>
      <pageMargins left="0" right="0" top="0" bottom="0" header="0" footer="0"/>
      <pageSetup paperSize="9" scale="69" fitToHeight="0" orientation="landscape" verticalDpi="599" r:id="rId2"/>
      <headerFooter>
        <oddHeader>&amp;A&amp;RPágina &amp;P</oddHeader>
      </headerFooter>
    </customSheetView>
    <customSheetView guid="{43F9E158-8A51-4B14-8493-13EB34CEA7C3}" scale="85" fitToPage="1" hiddenRows="1" hiddenColumns="1" topLeftCell="A329">
      <selection activeCell="C52" sqref="C52"/>
      <rowBreaks count="18" manualBreakCount="18">
        <brk id="22" max="16383" man="1"/>
        <brk id="41" max="16383" man="1"/>
        <brk id="55" max="9" man="1"/>
        <brk id="72" max="9" man="1"/>
        <brk id="85" max="9" man="1"/>
        <brk id="104" max="9" man="1"/>
        <brk id="129" max="9" man="1"/>
        <brk id="144" max="9" man="1"/>
        <brk id="175" max="9" man="1"/>
        <brk id="190" max="9" man="1"/>
        <brk id="206" max="9" man="1"/>
        <brk id="225" max="9" man="1"/>
        <brk id="243" max="9" man="1"/>
        <brk id="251" max="9" man="1"/>
        <brk id="273" max="9" man="1"/>
        <brk id="287" max="9" man="1"/>
        <brk id="313" max="9" man="1"/>
        <brk id="338" max="9" man="1"/>
      </rowBreaks>
      <pageMargins left="0" right="0" top="0" bottom="0" header="0" footer="0"/>
      <pageSetup paperSize="9" scale="69" fitToHeight="0" orientation="landscape" verticalDpi="599"/>
      <headerFooter>
        <oddHeader>&amp;A&amp;RPágina &amp;P</oddHeader>
      </headerFooter>
    </customSheetView>
    <customSheetView guid="{D2695AF4-AC90-5E40-AC40-D2FC4F68C803}" fitToPage="1" hiddenRows="1" hiddenColumns="1" topLeftCell="A349">
      <selection activeCell="E387" sqref="E387"/>
      <rowBreaks count="18" manualBreakCount="18">
        <brk id="22" max="16383" man="1"/>
        <brk id="41" max="16383" man="1"/>
        <brk id="55" max="9" man="1"/>
        <brk id="72" max="9" man="1"/>
        <brk id="85" max="9" man="1"/>
        <brk id="104" max="9" man="1"/>
        <brk id="129" max="9" man="1"/>
        <brk id="144" max="9" man="1"/>
        <brk id="175" max="9" man="1"/>
        <brk id="190" max="9" man="1"/>
        <brk id="206" max="9" man="1"/>
        <brk id="225" max="9" man="1"/>
        <brk id="243" max="9" man="1"/>
        <brk id="251" max="9" man="1"/>
        <brk id="273" max="9" man="1"/>
        <brk id="287" max="9" man="1"/>
        <brk id="313" max="9" man="1"/>
        <brk id="338" max="9" man="1"/>
      </rowBreaks>
      <pageMargins left="0" right="0" top="0" bottom="0" header="0" footer="0"/>
      <pageSetup paperSize="9" scale="69" fitToHeight="0" orientation="landscape" verticalDpi="599"/>
      <headerFooter>
        <oddHeader>&amp;A&amp;RPágina &amp;P</oddHeader>
      </headerFooter>
    </customSheetView>
    <customSheetView guid="{94957BB0-E9B8-49EC-BB1A-04B104019876}" fitToPage="1" hiddenRows="1" hiddenColumns="1" topLeftCell="A48">
      <selection activeCell="C50" sqref="C50"/>
      <rowBreaks count="18" manualBreakCount="18">
        <brk id="22" max="16383" man="1"/>
        <brk id="41" max="16383" man="1"/>
        <brk id="55" max="9" man="1"/>
        <brk id="72" max="9" man="1"/>
        <brk id="85" max="9" man="1"/>
        <brk id="104" max="9" man="1"/>
        <brk id="129" max="9" man="1"/>
        <brk id="144" max="9" man="1"/>
        <brk id="175" max="9" man="1"/>
        <brk id="190" max="9" man="1"/>
        <brk id="206" max="9" man="1"/>
        <brk id="225" max="9" man="1"/>
        <brk id="243" max="9" man="1"/>
        <brk id="251" max="9" man="1"/>
        <brk id="273" max="9" man="1"/>
        <brk id="287" max="9" man="1"/>
        <brk id="313" max="9" man="1"/>
        <brk id="338" max="9" man="1"/>
      </rowBreaks>
      <pageMargins left="0" right="0" top="0" bottom="0" header="0" footer="0"/>
      <pageSetup paperSize="9" scale="69" fitToHeight="0" orientation="landscape" verticalDpi="599"/>
      <headerFooter>
        <oddHeader>&amp;A&amp;RPágina &amp;P</oddHeader>
      </headerFooter>
    </customSheetView>
    <customSheetView guid="{C91A9822-791A-4712-A026-608C4C2D6A0E}" fitToPage="1" hiddenRows="1" hiddenColumns="1" topLeftCell="A336">
      <selection activeCell="C338" sqref="C338"/>
      <rowBreaks count="18" manualBreakCount="18">
        <brk id="22" max="16383" man="1"/>
        <brk id="41" max="16383" man="1"/>
        <brk id="55" max="9" man="1"/>
        <brk id="72" max="9" man="1"/>
        <brk id="85" max="9" man="1"/>
        <brk id="104" max="9" man="1"/>
        <brk id="129" max="9" man="1"/>
        <brk id="144" max="9" man="1"/>
        <brk id="175" max="9" man="1"/>
        <brk id="190" max="9" man="1"/>
        <brk id="206" max="9" man="1"/>
        <brk id="225" max="9" man="1"/>
        <brk id="243" max="9" man="1"/>
        <brk id="251" max="9" man="1"/>
        <brk id="273" max="9" man="1"/>
        <brk id="287" max="9" man="1"/>
        <brk id="313" max="9" man="1"/>
        <brk id="338" max="9" man="1"/>
      </rowBreaks>
      <pageMargins left="0" right="0" top="0" bottom="0" header="0" footer="0"/>
      <pageSetup paperSize="9" scale="69" fitToHeight="0" orientation="landscape" verticalDpi="599"/>
      <headerFooter>
        <oddHeader>&amp;A&amp;RPágina &amp;P</oddHeader>
      </headerFooter>
    </customSheetView>
    <customSheetView guid="{D05C2C33-4C98-46E3-9241-A9DA078EEDA6}" scale="70" showPageBreaks="1" fitToPage="1" hiddenRows="1" hiddenColumns="1" topLeftCell="A397">
      <selection activeCell="C397" sqref="C397"/>
      <rowBreaks count="18" manualBreakCount="18">
        <brk id="22" max="16383" man="1"/>
        <brk id="41" max="16383" man="1"/>
        <brk id="55" max="9" man="1"/>
        <brk id="72" max="9" man="1"/>
        <brk id="85" max="9" man="1"/>
        <brk id="104" max="9" man="1"/>
        <brk id="152" max="9" man="1"/>
        <brk id="139" max="9" man="1"/>
        <brk id="171" max="9" man="1"/>
        <brk id="190" max="9" man="1"/>
        <brk id="206" max="9" man="1"/>
        <brk id="225" max="9" man="1"/>
        <brk id="260" max="9" man="1"/>
        <brk id="268" max="9" man="1"/>
        <brk id="290" max="9" man="1"/>
        <brk id="304" max="9" man="1"/>
        <brk id="330" max="9" man="1"/>
        <brk id="354" max="9" man="1"/>
      </rowBreaks>
      <pageMargins left="0" right="0" top="0" bottom="0" header="0" footer="0"/>
      <pageSetup paperSize="9" scale="60" fitToHeight="0" orientation="landscape" r:id="rId3"/>
      <headerFooter>
        <oddHeader>&amp;A&amp;RPágina &amp;P</oddHeader>
      </headerFooter>
    </customSheetView>
  </customSheetViews>
  <mergeCells count="5">
    <mergeCell ref="B9:C9"/>
    <mergeCell ref="B10:C10"/>
    <mergeCell ref="B11:C11"/>
    <mergeCell ref="B12:C12"/>
    <mergeCell ref="E15:F15"/>
  </mergeCells>
  <pageMargins left="0.23622047244094491" right="0.23622047244094491" top="0.74803149606299213" bottom="0.74803149606299213" header="0.31496062992125984" footer="0.31496062992125984"/>
  <pageSetup paperSize="9" scale="65" fitToHeight="0" orientation="landscape" verticalDpi="599" r:id="rId4"/>
  <headerFooter>
    <oddHeader>&amp;L&amp;F&amp;C&amp;A&amp;RPágina &amp;P</oddHeader>
  </headerFooter>
  <rowBreaks count="18" manualBreakCount="18">
    <brk id="22" max="16383" man="1"/>
    <brk id="43" max="7" man="1"/>
    <brk id="59" max="7" man="1"/>
    <brk id="71" max="7" man="1"/>
    <brk id="98" max="7" man="1"/>
    <brk id="119" max="7" man="1"/>
    <brk id="134" max="7" man="1"/>
    <brk id="153" max="7" man="1"/>
    <brk id="165" max="7" man="1"/>
    <brk id="180" max="7" man="1"/>
    <brk id="200" max="7" man="1"/>
    <brk id="223" max="7" man="1"/>
    <brk id="237" max="7" man="1"/>
    <brk id="245" max="7" man="1"/>
    <brk id="287" max="7" man="1"/>
    <brk id="298" max="7" man="1"/>
    <brk id="321" max="7" man="1"/>
    <brk id="337" max="7" man="1"/>
  </rowBreaks>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tabSelected="1" workbookViewId="0">
      <selection activeCell="B2" sqref="B2:H39"/>
    </sheetView>
  </sheetViews>
  <sheetFormatPr baseColWidth="10" defaultColWidth="10.7109375" defaultRowHeight="15" x14ac:dyDescent="0.25"/>
  <cols>
    <col min="1" max="1" width="1.7109375" style="37" customWidth="1"/>
    <col min="2" max="2" width="59.28515625" style="37" customWidth="1"/>
    <col min="3" max="3" width="13.28515625" style="37" customWidth="1"/>
    <col min="4" max="4" width="12" style="37" customWidth="1"/>
    <col min="5" max="5" width="12.28515625" style="37" customWidth="1"/>
    <col min="6" max="6" width="14" style="38" bestFit="1" customWidth="1"/>
    <col min="7" max="7" width="18.7109375" style="37" customWidth="1"/>
    <col min="8" max="8" width="17.42578125" style="37" bestFit="1" customWidth="1"/>
    <col min="9" max="9" width="10.7109375" style="37"/>
    <col min="10" max="10" width="10.7109375" style="37" hidden="1" customWidth="1"/>
    <col min="11" max="16384" width="10.7109375" style="37"/>
  </cols>
  <sheetData>
    <row r="1" spans="2:10" ht="13.35" customHeight="1" thickBot="1" x14ac:dyDescent="0.3"/>
    <row r="2" spans="2:10" s="38" customFormat="1" ht="35.25" customHeight="1" x14ac:dyDescent="0.3">
      <c r="B2" s="39" t="s">
        <v>722</v>
      </c>
      <c r="C2" s="40" t="s">
        <v>723</v>
      </c>
      <c r="D2" s="40" t="s">
        <v>724</v>
      </c>
      <c r="E2" s="40" t="s">
        <v>725</v>
      </c>
      <c r="F2" s="40" t="s">
        <v>726</v>
      </c>
      <c r="G2" s="41" t="s">
        <v>727</v>
      </c>
      <c r="H2" s="41" t="s">
        <v>728</v>
      </c>
    </row>
    <row r="3" spans="2:10" s="45" customFormat="1" ht="15.75" x14ac:dyDescent="0.3">
      <c r="B3" s="42" t="s">
        <v>729</v>
      </c>
      <c r="C3" s="43"/>
      <c r="D3" s="43"/>
      <c r="E3" s="43"/>
      <c r="F3" s="44"/>
      <c r="G3" s="43"/>
      <c r="H3" s="43"/>
      <c r="J3" s="45" t="s">
        <v>730</v>
      </c>
    </row>
    <row r="4" spans="2:10" x14ac:dyDescent="0.25">
      <c r="B4" s="46"/>
      <c r="C4" s="46"/>
      <c r="D4" s="46"/>
      <c r="E4" s="46"/>
      <c r="F4" s="47"/>
      <c r="G4" s="46"/>
      <c r="H4" s="46"/>
      <c r="J4" s="37" t="s">
        <v>731</v>
      </c>
    </row>
    <row r="5" spans="2:10" x14ac:dyDescent="0.25">
      <c r="B5" s="46"/>
      <c r="C5" s="46"/>
      <c r="D5" s="46"/>
      <c r="E5" s="46"/>
      <c r="F5" s="47"/>
      <c r="G5" s="46"/>
      <c r="H5" s="46"/>
    </row>
    <row r="6" spans="2:10" x14ac:dyDescent="0.25">
      <c r="B6" s="23"/>
      <c r="C6" s="23"/>
      <c r="D6" s="23"/>
      <c r="E6" s="23"/>
      <c r="F6" s="47"/>
      <c r="G6" s="48"/>
      <c r="H6" s="48"/>
    </row>
    <row r="7" spans="2:10" s="52" customFormat="1" ht="15.75" x14ac:dyDescent="0.3">
      <c r="B7" s="49" t="s">
        <v>732</v>
      </c>
      <c r="C7" s="50"/>
      <c r="D7" s="51">
        <f>SUM(D4:D6)</f>
        <v>0</v>
      </c>
      <c r="E7" s="51">
        <f>SUM(E4:E6)</f>
        <v>0</v>
      </c>
      <c r="F7" s="44"/>
      <c r="G7" s="50"/>
      <c r="H7" s="50"/>
    </row>
    <row r="8" spans="2:10" ht="15.75" thickBot="1" x14ac:dyDescent="0.3"/>
    <row r="9" spans="2:10" ht="26.25" x14ac:dyDescent="0.3">
      <c r="B9" s="53" t="s">
        <v>733</v>
      </c>
      <c r="C9" s="54"/>
      <c r="D9" s="54"/>
      <c r="E9" s="54"/>
      <c r="F9" s="55"/>
      <c r="G9" s="56" t="s">
        <v>734</v>
      </c>
      <c r="H9" s="56"/>
    </row>
    <row r="10" spans="2:10" x14ac:dyDescent="0.25">
      <c r="B10" s="46"/>
      <c r="C10" s="46"/>
      <c r="D10" s="46"/>
      <c r="E10" s="46"/>
      <c r="F10" s="47"/>
      <c r="G10" s="57"/>
      <c r="H10" s="57"/>
    </row>
    <row r="11" spans="2:10" x14ac:dyDescent="0.25">
      <c r="B11" s="58"/>
      <c r="C11" s="46"/>
      <c r="D11" s="46"/>
      <c r="E11" s="46"/>
      <c r="F11" s="47"/>
      <c r="G11" s="57"/>
      <c r="H11" s="57"/>
    </row>
    <row r="12" spans="2:10" ht="15.75" x14ac:dyDescent="0.3">
      <c r="B12" s="49" t="s">
        <v>735</v>
      </c>
      <c r="C12" s="50"/>
      <c r="D12" s="51">
        <f>SUM(D10:D11)</f>
        <v>0</v>
      </c>
      <c r="E12" s="51">
        <f>SUM(E10:E11)</f>
        <v>0</v>
      </c>
      <c r="F12" s="44"/>
      <c r="G12" s="50"/>
      <c r="H12" s="50"/>
    </row>
    <row r="13" spans="2:10" ht="15.75" thickBot="1" x14ac:dyDescent="0.3"/>
    <row r="14" spans="2:10" ht="15.75" customHeight="1" x14ac:dyDescent="0.3">
      <c r="B14" s="53" t="s">
        <v>736</v>
      </c>
      <c r="C14" s="54"/>
      <c r="D14" s="54"/>
      <c r="E14" s="54"/>
      <c r="F14" s="55"/>
      <c r="G14" s="59"/>
      <c r="H14" s="59"/>
    </row>
    <row r="15" spans="2:10" x14ac:dyDescent="0.25">
      <c r="B15" s="46"/>
      <c r="C15" s="46"/>
      <c r="D15" s="46"/>
      <c r="E15" s="46"/>
      <c r="F15" s="47"/>
      <c r="G15" s="57"/>
      <c r="H15" s="57"/>
    </row>
    <row r="16" spans="2:10" x14ac:dyDescent="0.25">
      <c r="B16" s="46"/>
      <c r="C16" s="46"/>
      <c r="D16" s="46"/>
      <c r="E16" s="46"/>
      <c r="F16" s="47"/>
      <c r="G16" s="57"/>
      <c r="H16" s="57"/>
    </row>
    <row r="17" spans="2:8" ht="15.75" x14ac:dyDescent="0.3">
      <c r="B17" s="49" t="s">
        <v>737</v>
      </c>
      <c r="C17" s="50"/>
      <c r="D17" s="51">
        <f>SUM(D15:D16)</f>
        <v>0</v>
      </c>
      <c r="E17" s="51">
        <f>SUM(E15:E16)</f>
        <v>0</v>
      </c>
      <c r="F17" s="44"/>
      <c r="G17" s="50"/>
      <c r="H17" s="50"/>
    </row>
    <row r="18" spans="2:8" ht="15.75" thickBot="1" x14ac:dyDescent="0.3"/>
    <row r="19" spans="2:8" ht="15.75" x14ac:dyDescent="0.3">
      <c r="B19" s="53" t="s">
        <v>738</v>
      </c>
      <c r="C19" s="54"/>
      <c r="D19" s="54"/>
      <c r="E19" s="54"/>
      <c r="F19" s="55"/>
      <c r="G19" s="59"/>
      <c r="H19" s="59"/>
    </row>
    <row r="20" spans="2:8" x14ac:dyDescent="0.25">
      <c r="B20" s="46"/>
      <c r="C20" s="46"/>
      <c r="D20" s="46"/>
      <c r="E20" s="46"/>
      <c r="F20" s="47"/>
      <c r="G20" s="57"/>
      <c r="H20" s="57"/>
    </row>
    <row r="21" spans="2:8" x14ac:dyDescent="0.25">
      <c r="B21" s="46"/>
      <c r="C21" s="46"/>
      <c r="D21" s="46"/>
      <c r="E21" s="46"/>
      <c r="F21" s="47"/>
      <c r="G21" s="57"/>
      <c r="H21" s="57"/>
    </row>
    <row r="22" spans="2:8" ht="15.75" x14ac:dyDescent="0.3">
      <c r="B22" s="60"/>
      <c r="C22" s="57"/>
      <c r="D22" s="57"/>
      <c r="E22" s="57"/>
      <c r="F22" s="47"/>
      <c r="G22" s="57"/>
      <c r="H22" s="57"/>
    </row>
    <row r="23" spans="2:8" ht="15.75" x14ac:dyDescent="0.3">
      <c r="B23" s="49" t="s">
        <v>739</v>
      </c>
      <c r="C23" s="50"/>
      <c r="D23" s="51">
        <f>SUM(D20:D22)</f>
        <v>0</v>
      </c>
      <c r="E23" s="51">
        <f>SUM(E20:E22)</f>
        <v>0</v>
      </c>
      <c r="F23" s="44"/>
      <c r="G23" s="50"/>
      <c r="H23" s="50"/>
    </row>
    <row r="24" spans="2:8" ht="15.75" thickBot="1" x14ac:dyDescent="0.3"/>
    <row r="25" spans="2:8" ht="15.75" x14ac:dyDescent="0.3">
      <c r="B25" s="53" t="s">
        <v>740</v>
      </c>
      <c r="C25" s="54"/>
      <c r="D25" s="54"/>
      <c r="E25" s="54"/>
      <c r="F25" s="55"/>
      <c r="G25" s="59"/>
      <c r="H25" s="59"/>
    </row>
    <row r="26" spans="2:8" x14ac:dyDescent="0.25">
      <c r="B26" s="46"/>
      <c r="C26" s="46"/>
      <c r="D26" s="46"/>
      <c r="E26" s="46"/>
      <c r="F26" s="47"/>
      <c r="G26" s="57"/>
      <c r="H26" s="57"/>
    </row>
    <row r="27" spans="2:8" x14ac:dyDescent="0.25">
      <c r="B27" s="46"/>
      <c r="C27" s="46"/>
      <c r="D27" s="46"/>
      <c r="E27" s="46"/>
      <c r="F27" s="47"/>
      <c r="G27" s="57"/>
      <c r="H27" s="57"/>
    </row>
    <row r="28" spans="2:8" ht="15.75" x14ac:dyDescent="0.3">
      <c r="B28" s="60"/>
      <c r="C28" s="57"/>
      <c r="D28" s="57"/>
      <c r="E28" s="57"/>
      <c r="F28" s="47"/>
      <c r="G28" s="57"/>
      <c r="H28" s="57"/>
    </row>
    <row r="29" spans="2:8" ht="15.75" x14ac:dyDescent="0.3">
      <c r="B29" s="49" t="s">
        <v>741</v>
      </c>
      <c r="C29" s="50"/>
      <c r="D29" s="51">
        <f>SUM(D26:D28)</f>
        <v>0</v>
      </c>
      <c r="E29" s="51">
        <f>SUM(E26:E28)</f>
        <v>0</v>
      </c>
      <c r="F29" s="44"/>
      <c r="G29" s="50"/>
      <c r="H29" s="50"/>
    </row>
    <row r="30" spans="2:8" ht="15.75" thickBot="1" x14ac:dyDescent="0.3"/>
    <row r="31" spans="2:8" ht="15.75" x14ac:dyDescent="0.3">
      <c r="B31" s="53" t="s">
        <v>742</v>
      </c>
      <c r="C31" s="54"/>
      <c r="D31" s="54"/>
      <c r="E31" s="54"/>
      <c r="F31" s="55"/>
      <c r="G31" s="59"/>
      <c r="H31" s="59"/>
    </row>
    <row r="32" spans="2:8" x14ac:dyDescent="0.25">
      <c r="B32" s="46"/>
      <c r="C32" s="46"/>
      <c r="D32" s="46"/>
      <c r="E32" s="46"/>
      <c r="F32" s="47"/>
      <c r="G32" s="57"/>
      <c r="H32" s="57"/>
    </row>
    <row r="33" spans="2:8" x14ac:dyDescent="0.25">
      <c r="B33" s="46"/>
      <c r="C33" s="46"/>
      <c r="D33" s="46"/>
      <c r="E33" s="46"/>
      <c r="F33" s="47"/>
      <c r="G33" s="57"/>
      <c r="H33" s="57"/>
    </row>
    <row r="34" spans="2:8" x14ac:dyDescent="0.25">
      <c r="B34" s="46"/>
      <c r="C34" s="46"/>
      <c r="D34" s="46"/>
      <c r="E34" s="46"/>
      <c r="F34" s="47"/>
      <c r="G34" s="57"/>
      <c r="H34" s="57"/>
    </row>
    <row r="35" spans="2:8" x14ac:dyDescent="0.25">
      <c r="B35" s="46"/>
      <c r="C35" s="46"/>
      <c r="D35" s="46"/>
      <c r="E35" s="46"/>
      <c r="F35" s="47"/>
      <c r="G35" s="57"/>
      <c r="H35" s="57"/>
    </row>
    <row r="36" spans="2:8" ht="15.75" x14ac:dyDescent="0.3">
      <c r="B36" s="60"/>
      <c r="C36" s="57"/>
      <c r="D36" s="57"/>
      <c r="E36" s="57"/>
      <c r="F36" s="47"/>
      <c r="G36" s="57"/>
      <c r="H36" s="57"/>
    </row>
    <row r="37" spans="2:8" ht="15.75" x14ac:dyDescent="0.3">
      <c r="B37" s="49" t="s">
        <v>743</v>
      </c>
      <c r="C37" s="50"/>
      <c r="D37" s="51">
        <f>SUM(D32:D36)</f>
        <v>0</v>
      </c>
      <c r="E37" s="51">
        <f>SUM(E32:E36)</f>
        <v>0</v>
      </c>
      <c r="F37" s="44"/>
      <c r="G37" s="50"/>
      <c r="H37" s="50"/>
    </row>
    <row r="39" spans="2:8" ht="15.75" x14ac:dyDescent="0.3">
      <c r="B39" s="61" t="s">
        <v>744</v>
      </c>
      <c r="C39" s="62"/>
      <c r="D39" s="63">
        <f>+D7+D12+D17+D23+D29+D37</f>
        <v>0</v>
      </c>
      <c r="E39" s="63">
        <f>+E7+E12+E17+E23+E29+E37</f>
        <v>0</v>
      </c>
      <c r="F39" s="64"/>
      <c r="G39" s="62"/>
      <c r="H39" s="62"/>
    </row>
  </sheetData>
  <customSheetViews>
    <customSheetView guid="{38A84195-E93C-4EB2-A0D1-7F6768522D72}" showPageBreaks="1" hiddenColumns="1">
      <selection activeCell="K6" sqref="K6"/>
      <pageMargins left="0" right="0" top="0" bottom="0" header="0" footer="0"/>
      <pageSetup orientation="portrait" r:id="rId1"/>
    </customSheetView>
    <customSheetView guid="{EF286230-7086-4B5D-8745-0BFAEB3E857F}" showPageBreaks="1" fitToPage="1" hiddenColumns="1" topLeftCell="A21">
      <selection sqref="A1:H39"/>
      <pageMargins left="0" right="0" top="0" bottom="0" header="0" footer="0"/>
      <pageSetup paperSize="9" scale="96" fitToHeight="2" orientation="landscape" r:id="rId2"/>
    </customSheetView>
    <customSheetView guid="{43F9E158-8A51-4B14-8493-13EB34CEA7C3}" hiddenColumns="1">
      <selection activeCell="H3" sqref="H3"/>
      <pageMargins left="0" right="0" top="0" bottom="0" header="0" footer="0"/>
    </customSheetView>
    <customSheetView guid="{D2695AF4-AC90-5E40-AC40-D2FC4F68C803}" hiddenColumns="1">
      <selection activeCell="H3" sqref="H3"/>
      <pageMargins left="0" right="0" top="0" bottom="0" header="0" footer="0"/>
    </customSheetView>
    <customSheetView guid="{94957BB0-E9B8-49EC-BB1A-04B104019876}" hiddenColumns="1">
      <selection activeCell="H3" sqref="H3"/>
      <pageMargins left="0" right="0" top="0" bottom="0" header="0" footer="0"/>
    </customSheetView>
    <customSheetView guid="{C91A9822-791A-4712-A026-608C4C2D6A0E}" hiddenColumns="1">
      <selection activeCell="H3" sqref="H3"/>
      <pageMargins left="0" right="0" top="0" bottom="0" header="0" footer="0"/>
    </customSheetView>
    <customSheetView guid="{D05C2C33-4C98-46E3-9241-A9DA078EEDA6}" showPageBreaks="1" fitToPage="1" hiddenRows="1" hiddenColumns="1">
      <selection activeCell="A27" sqref="A27:XFD27"/>
      <pageMargins left="0" right="0" top="0" bottom="0" header="0" footer="0"/>
      <pageSetup paperSize="9" scale="88" fitToHeight="0" orientation="landscape" r:id="rId3"/>
    </customSheetView>
  </customSheetViews>
  <dataValidations count="1">
    <dataValidation type="list" allowBlank="1" showInputMessage="1" showErrorMessage="1" sqref="F32:F36 F4:F6 F20:F22 F26:F28 F15:F16 F10:F11">
      <formula1>$J$3:$J$4</formula1>
    </dataValidation>
  </dataValidations>
  <pageMargins left="0.7" right="0.7" top="0.75" bottom="0.75" header="0.3" footer="0.3"/>
  <pageSetup paperSize="9" scale="81" orientation="landscape" r:id="rId4"/>
  <drawing r:id="rId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42BB75935A1514C8888822FA769616A" ma:contentTypeVersion="12" ma:contentTypeDescription="Crear nuevo documento." ma:contentTypeScope="" ma:versionID="c5e8d11d29976ced87b95c82564b0d20">
  <xsd:schema xmlns:xsd="http://www.w3.org/2001/XMLSchema" xmlns:xs="http://www.w3.org/2001/XMLSchema" xmlns:p="http://schemas.microsoft.com/office/2006/metadata/properties" xmlns:ns2="163ae184-8356-49e7-a502-67ef913c73af" xmlns:ns3="61e49852-1545-49e3-a0fc-9937ac87a062" xmlns:ns4="74c24d50-73c8-48e9-b118-0afb0a8ee2e0" targetNamespace="http://schemas.microsoft.com/office/2006/metadata/properties" ma:root="true" ma:fieldsID="728b9834244b5eca503ccd21bcd2cc84" ns2:_="" ns3:_="" ns4:_="">
    <xsd:import namespace="163ae184-8356-49e7-a502-67ef913c73af"/>
    <xsd:import namespace="61e49852-1545-49e3-a0fc-9937ac87a062"/>
    <xsd:import namespace="74c24d50-73c8-48e9-b118-0afb0a8ee2e0"/>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ae184-8356-49e7-a502-67ef913c73a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e49852-1545-49e3-a0fc-9937ac87a062" elementFormDefault="qualified">
    <xsd:import namespace="http://schemas.microsoft.com/office/2006/documentManagement/types"/>
    <xsd:import namespace="http://schemas.microsoft.com/office/infopath/2007/PartnerControls"/>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4c24d50-73c8-48e9-b118-0afb0a8ee2e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E58EE4-39A5-461D-9F67-4A44A272B2FE}">
  <ds:schemaRefs>
    <ds:schemaRef ds:uri="http://schemas.microsoft.com/sharepoint/v3/contenttype/forms"/>
  </ds:schemaRefs>
</ds:datastoreItem>
</file>

<file path=customXml/itemProps2.xml><?xml version="1.0" encoding="utf-8"?>
<ds:datastoreItem xmlns:ds="http://schemas.openxmlformats.org/officeDocument/2006/customXml" ds:itemID="{6E2B99D3-7AC2-4D6D-B924-CF706E292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ae184-8356-49e7-a502-67ef913c73af"/>
    <ds:schemaRef ds:uri="61e49852-1545-49e3-a0fc-9937ac87a062"/>
    <ds:schemaRef ds:uri="74c24d50-73c8-48e9-b118-0afb0a8e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6BD238-23CF-4BA0-AF00-3D4F0B742A53}">
  <ds:schemaRefs>
    <ds:schemaRef ds:uri="http://schemas.microsoft.com/office/2006/documentManagement/types"/>
    <ds:schemaRef ds:uri="163ae184-8356-49e7-a502-67ef913c73af"/>
    <ds:schemaRef ds:uri="74c24d50-73c8-48e9-b118-0afb0a8ee2e0"/>
    <ds:schemaRef ds:uri="http://purl.org/dc/elements/1.1/"/>
    <ds:schemaRef ds:uri="http://schemas.openxmlformats.org/package/2006/metadata/core-properties"/>
    <ds:schemaRef ds:uri="http://purl.org/dc/dcmitype/"/>
    <ds:schemaRef ds:uri="61e49852-1545-49e3-a0fc-9937ac87a062"/>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Evaluacion</vt:lpstr>
      <vt:lpstr>Anexo - desarrollos</vt:lpstr>
      <vt:lpstr>Evaluacion!_Toc400369068</vt:lpstr>
      <vt:lpstr>'Anexo - desarrollos'!Área_de_impresión</vt:lpstr>
      <vt:lpstr>Evaluacion!Área_de_impresión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 Abaroa</dc:creator>
  <cp:keywords/>
  <dc:description/>
  <cp:lastModifiedBy>Lucia Maria Ramos</cp:lastModifiedBy>
  <cp:revision/>
  <cp:lastPrinted>2018-11-05T18:25:45Z</cp:lastPrinted>
  <dcterms:created xsi:type="dcterms:W3CDTF">2016-05-15T18:40:28Z</dcterms:created>
  <dcterms:modified xsi:type="dcterms:W3CDTF">2018-11-05T18:25:50Z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0x010100A42BB75935A1514C8888822FA769616A</vt:lpwstr>
  </property>
  <property fmtid="{D5CDD505-2E9C-101B-9397-08002B2CF9AE}" pid="3" name="Order">
    <vt:r8>259600</vt:r8>
  </property>
  <property fmtid="{D5CDD505-2E9C-101B-9397-08002B2CF9AE}" pid="4" name="xd_ProgID">
    <vt:lpwstr/>
  </property>
  <property fmtid="{D5CDD505-2E9C-101B-9397-08002B2CF9AE}" pid="5" name="_CopySource">
    <vt:lpwstr>https://eanase1.sharepoint.com/Sistemas/Documentos compartidos/Aplicaciones/RFP ERP/Licitación 2018 + RRHH + Compras/Anexo III - Detalle de funcionalidad ERP.xlsx</vt:lpwstr>
  </property>
  <property fmtid="{D5CDD505-2E9C-101B-9397-08002B2CF9AE}" pid="6" name="TemplateUrl">
    <vt:lpwstr/>
  </property>
</Properties>
</file>