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pata\OneDrive - EANA S.E\EANA\COORDINACION\01. ESPECIFICACIONES TECNICAS\MANTENIMIENTO\LA PLATA\CIRCULARES\CIRCULAR 1\"/>
    </mc:Choice>
  </mc:AlternateContent>
  <bookViews>
    <workbookView xWindow="0" yWindow="0" windowWidth="20490" windowHeight="7320"/>
  </bookViews>
  <sheets>
    <sheet name="Planilla Cot Circ 1" sheetId="1" r:id="rId1"/>
  </sheets>
  <definedNames>
    <definedName name="_xlnm.Print_Area" localSheetId="0">'Planilla Cot Circ 1'!$B$2:$K$169</definedName>
    <definedName name="_xlnm.Print_Titles" localSheetId="0">'Planilla Cot Circ 1'!$2:$8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1" i="1" l="1"/>
  <c r="J199" i="1"/>
  <c r="J203" i="1" s="1"/>
  <c r="H149" i="1"/>
  <c r="H148" i="1"/>
  <c r="I147" i="1" s="1"/>
  <c r="H146" i="1"/>
  <c r="H144" i="1"/>
  <c r="H143" i="1"/>
  <c r="I141" i="1" s="1"/>
  <c r="H140" i="1"/>
  <c r="H139" i="1"/>
  <c r="H138" i="1"/>
  <c r="I137" i="1" s="1"/>
  <c r="H136" i="1"/>
  <c r="H135" i="1"/>
  <c r="H134" i="1"/>
  <c r="H133" i="1"/>
  <c r="H132" i="1"/>
  <c r="H131" i="1"/>
  <c r="H130" i="1"/>
  <c r="H129" i="1"/>
  <c r="H127" i="1"/>
  <c r="H126" i="1"/>
  <c r="H125" i="1"/>
  <c r="H124" i="1"/>
  <c r="H123" i="1"/>
  <c r="H122" i="1"/>
  <c r="H120" i="1"/>
  <c r="H119" i="1"/>
  <c r="H118" i="1"/>
  <c r="H116" i="1"/>
  <c r="H115" i="1"/>
  <c r="H114" i="1"/>
  <c r="H113" i="1"/>
  <c r="H112" i="1"/>
  <c r="I110" i="1"/>
  <c r="H109" i="1"/>
  <c r="H108" i="1"/>
  <c r="H107" i="1"/>
  <c r="H106" i="1"/>
  <c r="H105" i="1"/>
  <c r="H104" i="1"/>
  <c r="H103" i="1"/>
  <c r="H102" i="1"/>
  <c r="H101" i="1"/>
  <c r="H100" i="1"/>
  <c r="H99" i="1"/>
  <c r="I97" i="1"/>
  <c r="H96" i="1"/>
  <c r="H95" i="1"/>
  <c r="H94" i="1"/>
  <c r="H93" i="1"/>
  <c r="I91" i="1" s="1"/>
  <c r="H90" i="1"/>
  <c r="H89" i="1"/>
  <c r="H88" i="1"/>
  <c r="I84" i="1" s="1"/>
  <c r="H86" i="1"/>
  <c r="H83" i="1"/>
  <c r="I79" i="1" s="1"/>
  <c r="H81" i="1"/>
  <c r="H78" i="1"/>
  <c r="I77" i="1"/>
  <c r="H76" i="1"/>
  <c r="H75" i="1"/>
  <c r="H73" i="1"/>
  <c r="H71" i="1"/>
  <c r="I69" i="1" s="1"/>
  <c r="H68" i="1"/>
  <c r="H67" i="1"/>
  <c r="I65" i="1"/>
  <c r="H64" i="1"/>
  <c r="H63" i="1"/>
  <c r="H62" i="1"/>
  <c r="H61" i="1"/>
  <c r="I59" i="1" s="1"/>
  <c r="H60" i="1"/>
  <c r="H58" i="1"/>
  <c r="H57" i="1"/>
  <c r="H56" i="1"/>
  <c r="H55" i="1"/>
  <c r="H54" i="1"/>
  <c r="I53" i="1"/>
  <c r="H52" i="1"/>
  <c r="H51" i="1"/>
  <c r="H50" i="1"/>
  <c r="H49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1" i="1"/>
  <c r="H30" i="1"/>
  <c r="H29" i="1"/>
  <c r="H28" i="1"/>
  <c r="H27" i="1"/>
  <c r="H25" i="1"/>
  <c r="H24" i="1"/>
  <c r="H23" i="1"/>
  <c r="H21" i="1"/>
  <c r="H20" i="1"/>
  <c r="H19" i="1"/>
  <c r="H18" i="1"/>
  <c r="I16" i="1" s="1"/>
  <c r="H15" i="1"/>
  <c r="I14" i="1" s="1"/>
  <c r="H13" i="1"/>
  <c r="H12" i="1"/>
  <c r="H11" i="1"/>
  <c r="I151" i="1" s="1"/>
  <c r="I153" i="1" s="1"/>
  <c r="J84" i="1" l="1"/>
  <c r="I154" i="1"/>
  <c r="I155" i="1" s="1"/>
  <c r="I10" i="1"/>
  <c r="I156" i="1" l="1"/>
  <c r="I158" i="1" s="1"/>
  <c r="I157" i="1"/>
  <c r="I159" i="1" l="1"/>
  <c r="I160" i="1" s="1"/>
  <c r="I168" i="1" s="1"/>
</calcChain>
</file>

<file path=xl/sharedStrings.xml><?xml version="1.0" encoding="utf-8"?>
<sst xmlns="http://schemas.openxmlformats.org/spreadsheetml/2006/main" count="447" uniqueCount="319">
  <si>
    <t>OBRA: Tareas de Mantenimiento Torre de control Aeropuerto de La Plata</t>
  </si>
  <si>
    <t>ITEM</t>
  </si>
  <si>
    <t>DESCRIPCION</t>
  </si>
  <si>
    <t>Unid.</t>
  </si>
  <si>
    <t>Cant.</t>
  </si>
  <si>
    <t>Costo Unitario</t>
  </si>
  <si>
    <t>Subtotal</t>
  </si>
  <si>
    <t>Total</t>
  </si>
  <si>
    <t>%  incidencia</t>
  </si>
  <si>
    <t>TAREAS PRELIMINARES</t>
  </si>
  <si>
    <t>1.1</t>
  </si>
  <si>
    <t>Disposiciones de higiene y seguro obrero con cláusula de no repetición, garantías, civil c/terceros, incendio, inspección de obra, otros.</t>
  </si>
  <si>
    <t>gl</t>
  </si>
  <si>
    <t>1.2</t>
  </si>
  <si>
    <t xml:space="preserve">Limpieza, protección y cerramientos provisorios </t>
  </si>
  <si>
    <t>1.3</t>
  </si>
  <si>
    <t>Replanteo general</t>
  </si>
  <si>
    <t>un</t>
  </si>
  <si>
    <t>2</t>
  </si>
  <si>
    <t>MOVIMIENTO DE SUELOS</t>
  </si>
  <si>
    <t>2.1</t>
  </si>
  <si>
    <t>Relleno y compactación de aporte de tosca en vereda perimetral</t>
  </si>
  <si>
    <t>m3</t>
  </si>
  <si>
    <t>3</t>
  </si>
  <si>
    <t>DEMOLICIONES Y RETIROS</t>
  </si>
  <si>
    <t>3.1</t>
  </si>
  <si>
    <t>Subsuelo</t>
  </si>
  <si>
    <t>3.1.1</t>
  </si>
  <si>
    <t>Retiro de revoque existente</t>
  </si>
  <si>
    <t>m2</t>
  </si>
  <si>
    <t>3.1.2</t>
  </si>
  <si>
    <t xml:space="preserve">Retiro de piso </t>
  </si>
  <si>
    <t>3.1.3</t>
  </si>
  <si>
    <t>Retiro de puerta existente</t>
  </si>
  <si>
    <t>3.1.4</t>
  </si>
  <si>
    <t>Retiro de escombros</t>
  </si>
  <si>
    <t>3.2</t>
  </si>
  <si>
    <t>Planta Baja- plan de vuelo</t>
  </si>
  <si>
    <t>3.2.1</t>
  </si>
  <si>
    <t>Retiro carpinteria existente plan de vuelo</t>
  </si>
  <si>
    <t>3.2.2</t>
  </si>
  <si>
    <t>Retiro revoque flojo y húmedo sector escalera</t>
  </si>
  <si>
    <t>3.2.3</t>
  </si>
  <si>
    <t>Retiro de vereda perimetral y camino acceso desde calle</t>
  </si>
  <si>
    <t>3.3</t>
  </si>
  <si>
    <t xml:space="preserve"> 1° piso - Baño</t>
  </si>
  <si>
    <t>3.3.1</t>
  </si>
  <si>
    <t>3.3.2</t>
  </si>
  <si>
    <t>Retiro de cañeria eléctrica existente sector escalera</t>
  </si>
  <si>
    <t>3.3.3</t>
  </si>
  <si>
    <t>Retiro de artefactos sanitarios baño</t>
  </si>
  <si>
    <t>3.3.4</t>
  </si>
  <si>
    <t xml:space="preserve">Retiro de revestimiento </t>
  </si>
  <si>
    <t>3.3.5</t>
  </si>
  <si>
    <t>3.4</t>
  </si>
  <si>
    <t xml:space="preserve"> 2° piso- Office</t>
  </si>
  <si>
    <t>3.4.1</t>
  </si>
  <si>
    <t>Retiro de revestimiento de machimbre</t>
  </si>
  <si>
    <t>3.4.2</t>
  </si>
  <si>
    <t>Retiro de revstimiento office</t>
  </si>
  <si>
    <t>3.4.3</t>
  </si>
  <si>
    <t>3.4.4</t>
  </si>
  <si>
    <t>3.4.5</t>
  </si>
  <si>
    <t>Retiro de cañería exterior de gas hasta office 2° piso</t>
  </si>
  <si>
    <t>ml</t>
  </si>
  <si>
    <t>3.4.6</t>
  </si>
  <si>
    <t xml:space="preserve">Desconectar y retirar artefactos a gas </t>
  </si>
  <si>
    <t>3.4.7</t>
  </si>
  <si>
    <t>Retiro de muro bajo en office</t>
  </si>
  <si>
    <t>3.5</t>
  </si>
  <si>
    <t xml:space="preserve"> 3° piso- Sala Técnica y baño</t>
  </si>
  <si>
    <t>3.5.1</t>
  </si>
  <si>
    <t>3.5.2</t>
  </si>
  <si>
    <t>3.5.3</t>
  </si>
  <si>
    <t>3.5.4</t>
  </si>
  <si>
    <t>3.5.5</t>
  </si>
  <si>
    <t>3.5.6</t>
  </si>
  <si>
    <t>Retiro de instalación sanitaria</t>
  </si>
  <si>
    <t>3.5.7</t>
  </si>
  <si>
    <t>3.6</t>
  </si>
  <si>
    <t xml:space="preserve"> 4° piso- Cabina de control</t>
  </si>
  <si>
    <t>3.6.1</t>
  </si>
  <si>
    <t>Limpieza piso balcón cabina</t>
  </si>
  <si>
    <t>3.6.2</t>
  </si>
  <si>
    <t>Picado de carpeta perimetral carga balcón</t>
  </si>
  <si>
    <t>3.6.3</t>
  </si>
  <si>
    <t>Retiro de revoque flojo en dintel perimetral carpinteria cabina</t>
  </si>
  <si>
    <t>3.6.4</t>
  </si>
  <si>
    <t>Retiro de carpinteria de madera sobre escalera acceso cabina</t>
  </si>
  <si>
    <t>4</t>
  </si>
  <si>
    <t>CARPETA Y CONTRAPISOS</t>
  </si>
  <si>
    <t>4.1</t>
  </si>
  <si>
    <t>Contrapiso armado en vereda perimetral y camino acceso Hormigón peinado</t>
  </si>
  <si>
    <t>4.2</t>
  </si>
  <si>
    <t>Ejecución Carpeta hidrófuga en sótano, baños 1° y 3°</t>
  </si>
  <si>
    <t>4.3</t>
  </si>
  <si>
    <t xml:space="preserve">Remiendo de carpeta en balcón </t>
  </si>
  <si>
    <t>4.4</t>
  </si>
  <si>
    <t>Recuadro en muro de carga baranda balcón cabina de control</t>
  </si>
  <si>
    <t>4.5</t>
  </si>
  <si>
    <t>Provisión de gabinete estanco para tablero bomba</t>
  </si>
  <si>
    <t>5</t>
  </si>
  <si>
    <t>REVOQUES</t>
  </si>
  <si>
    <t>5.1</t>
  </si>
  <si>
    <t xml:space="preserve">Revoque hidrofugo sobre mamposteria subsuelo </t>
  </si>
  <si>
    <t>5.2</t>
  </si>
  <si>
    <t>Ejecución de Revoque bajo revestimiento en baños y office</t>
  </si>
  <si>
    <t>5.3</t>
  </si>
  <si>
    <t xml:space="preserve">Ejecución de revoque grueso y fino en escalera, office y Sala Técnica </t>
  </si>
  <si>
    <t>5.4</t>
  </si>
  <si>
    <t>Ejecución de recubrimiento exterior  losas de H° A° cabina y sector semi cubierto planta baja</t>
  </si>
  <si>
    <t>5.5</t>
  </si>
  <si>
    <t>Reparación y recuadro de dintel perimetral carpinteria cabina</t>
  </si>
  <si>
    <t>6</t>
  </si>
  <si>
    <t>REVESTIMIENTOS</t>
  </si>
  <si>
    <t>6.1</t>
  </si>
  <si>
    <t>Baños 1° y 3° piso</t>
  </si>
  <si>
    <t>6.1.1</t>
  </si>
  <si>
    <t xml:space="preserve">Provisión y colocación de cerámico BLANCO 30X30 cm, primera, en baños y office.
Colocado con mezcla adhesiva de base cementicia.  Junta tomada con pastina impermeable. </t>
  </si>
  <si>
    <t>6.1.2</t>
  </si>
  <si>
    <t>Provisión y colocación de cerámico idem existente revestimiento office 2° piso</t>
  </si>
  <si>
    <t>7</t>
  </si>
  <si>
    <t>SOLADOS, ZOCALOS Y SOLIAS</t>
  </si>
  <si>
    <t>7.1</t>
  </si>
  <si>
    <t>7.1.1</t>
  </si>
  <si>
    <t>Provisión y colocación de ceramcios 30x30 cm, primera, color gris</t>
  </si>
  <si>
    <t>7.2</t>
  </si>
  <si>
    <t>Piso en sótano</t>
  </si>
  <si>
    <t>7.2.1</t>
  </si>
  <si>
    <t xml:space="preserve">Cemento rodillado </t>
  </si>
  <si>
    <t>7.3</t>
  </si>
  <si>
    <t>Cabina de control y sala técnica</t>
  </si>
  <si>
    <t>7.3.1</t>
  </si>
  <si>
    <t>Provisión y colocación de piso de goma  Indelval cerama 3</t>
  </si>
  <si>
    <t>7.3.2</t>
  </si>
  <si>
    <t>Provisión y colocación de zócalo en mdf según pliego</t>
  </si>
  <si>
    <t>8</t>
  </si>
  <si>
    <t>IMPERMEABILIZACION</t>
  </si>
  <si>
    <t>8.1</t>
  </si>
  <si>
    <t>Ejecución de pintura poliuretanica balcón y cubierta</t>
  </si>
  <si>
    <t>9</t>
  </si>
  <si>
    <t>CONSTRUCCION EN SECO</t>
  </si>
  <si>
    <t>9.1</t>
  </si>
  <si>
    <t>Tabiques roca de yeso</t>
  </si>
  <si>
    <t>9.1.1</t>
  </si>
  <si>
    <t>Provisión y colocación de tabique de placa doble de yeso Tipo Durlock con aislante acústico.</t>
  </si>
  <si>
    <t>9.2</t>
  </si>
  <si>
    <t>Tabiques de placa cementicia</t>
  </si>
  <si>
    <t>9.2.1</t>
  </si>
  <si>
    <t xml:space="preserve">Provisión y colocación de tabique de placa cementicia Tipo Superboerd </t>
  </si>
  <si>
    <t>10</t>
  </si>
  <si>
    <t>CARPINTERIAS</t>
  </si>
  <si>
    <t>10.1</t>
  </si>
  <si>
    <t>Oficina plan de vuelo,cabina de control, baños, SS</t>
  </si>
  <si>
    <t>10.1.1</t>
  </si>
  <si>
    <t xml:space="preserve">Provisión y colocación de puerta tipo placa MDF para pintar en una hoja de abrir, tipo Oblak con marco de chapa doblada BWG Nro 18 para abertura Tipo P1/ de 0,80x2,00 m incluye, accesorios, herrajes completos. </t>
  </si>
  <si>
    <t>10.2</t>
  </si>
  <si>
    <t>Subsuelo- Plan de vuelo-Acceso - Sala Técnica</t>
  </si>
  <si>
    <t>10.2.1</t>
  </si>
  <si>
    <t>Provisión y colocación de ventanas fija linea Módena con perfilería Aluar con vidrio armado de 1.50 x 1.40</t>
  </si>
  <si>
    <t>10.2.2</t>
  </si>
  <si>
    <t xml:space="preserve">Provisión y colocación de ventana corrediza linea Módena con perfilería Aluar con vidrio laminado  4 mm de 1.4 x 1.10 </t>
  </si>
  <si>
    <t>10.2.3</t>
  </si>
  <si>
    <t>Provisión y colocación de Puerta de emergencia. Medida: 0,90 x 2,00</t>
  </si>
  <si>
    <t>11</t>
  </si>
  <si>
    <t>HERRERIA</t>
  </si>
  <si>
    <t>11.1</t>
  </si>
  <si>
    <t>Cabina Torre de Control</t>
  </si>
  <si>
    <t>11.1.1</t>
  </si>
  <si>
    <t>Provisión y colocación  de contravidrios ventanas de hierro existentes y reparacion de elementos deteriorados.</t>
  </si>
  <si>
    <t>11.1.2</t>
  </si>
  <si>
    <t xml:space="preserve">Provisión y colocación de escalera gato (ancho 0.50) </t>
  </si>
  <si>
    <t>11.1.3</t>
  </si>
  <si>
    <t>Malla metálica de 3.2 mm de protección en escalera gato existente desde cabina hasta cubierta</t>
  </si>
  <si>
    <t>11.1.4</t>
  </si>
  <si>
    <t xml:space="preserve">Provision y colocación de reja en VOR para unidad condensadora split </t>
  </si>
  <si>
    <t>12</t>
  </si>
  <si>
    <t>PINTURA</t>
  </si>
  <si>
    <t>12.1</t>
  </si>
  <si>
    <t>Exterior TWR -Semicubierto acceso- Gabinete transformador-Plan de vuelo- Escalera TWR- Office- Sala Técnica- Cabina de control</t>
  </si>
  <si>
    <t>12.1.1</t>
  </si>
  <si>
    <t>Provisión y ejecución de Pintura Latex interior en muros interiores. Provisión y ejecución de Pintura latex. Preparación de superficies, aplicación de enduido / yeso completo, 2° mano de fijador al aguarrás y 3 manos de LATEX, Sherwin Williams o similar. (En todos los sectores a intervenir)</t>
  </si>
  <si>
    <t>12.1.2</t>
  </si>
  <si>
    <t>Provisión y ejecución de Pintura Latex exterior en muros exteriores. Provisión y ejecución de Pintura latex. Preparación de superficies, 2° mano de fijador al aguarrás y 3 manos de LATEX p/ EXTERIOR, Sherwin Williams o similar. (En todos los sectores a intervenir)</t>
  </si>
  <si>
    <t>12.1.3</t>
  </si>
  <si>
    <t>Provisión y ejecución de Pintura interior en cielorrasos interiores. Preparación de superficies, 1° mano de sellador, enduido completo, 2° mano de sellador, y 3 manos de látex para cielorraso, de Sherwin Williams o similar (en todos los sectores a intervenir)</t>
  </si>
  <si>
    <t>12.1.4</t>
  </si>
  <si>
    <t xml:space="preserve">Provisión y ejecución de Pintura sobre Carpinteria de Madera. Preparación de la superficie y aplicación de 1 mano de fondo para madera, y 2 manos de esmalte sintético a definir, de primera marca y calidad. </t>
  </si>
  <si>
    <t>12.1.5</t>
  </si>
  <si>
    <t>Provisión y ejecución de Pintura sobre carpinteria métalica y herrerias. Preparación de la superficie y aplicación de 1 mano de antioxido, y 2 manos de sintetico gris, de primera marca y calidad.</t>
  </si>
  <si>
    <t>12.1.6</t>
  </si>
  <si>
    <t>Pintura sobre baranda metálica y herrerías. Preparación de la superficie, reparacion de sectores con masilla plastica y aplicación de 1 mano de antioxido, y 2 manos de sintetico gris, de primera marca y calidad.</t>
  </si>
  <si>
    <t>12.1.7</t>
  </si>
  <si>
    <t>Pintura epoxi en piso sótano</t>
  </si>
  <si>
    <t>12.1.8</t>
  </si>
  <si>
    <t>Limpieza de revestimiento de revoque y piedra existente exterior</t>
  </si>
  <si>
    <t>12.1.9</t>
  </si>
  <si>
    <t>Aplicación de mortero cementicio en muro sótano tipo PQ flex o similar</t>
  </si>
  <si>
    <t>12.1.10</t>
  </si>
  <si>
    <t>Pintura himpermeabilizante incoloro s/ revestimiento de piedra tipo Heydi K154 o similar</t>
  </si>
  <si>
    <t>12.1.11</t>
  </si>
  <si>
    <t>Pintura exterior VOR</t>
  </si>
  <si>
    <t>13</t>
  </si>
  <si>
    <t>INSTALACION SANITARIA Y PLUVIAL</t>
  </si>
  <si>
    <t>13.1</t>
  </si>
  <si>
    <t>13.1.1</t>
  </si>
  <si>
    <t xml:space="preserve">Ejecución de instalación en caños Awaduct de cloaca para baños hasta cañerías de descarga y ventilación existente. Pileta de piso de PPN reforzado de Ø 0,060 m de 15 cm x 15 cm, incluye marco y reja de bronce cromado  (En baño 1° y 3°) </t>
  </si>
  <si>
    <t>13.1.2</t>
  </si>
  <si>
    <t xml:space="preserve">Alimentación de Agua Fría hasta TR. Sistema termofusión realizado en polipropileno copolímero de 1 1/4 ". Incluyendo llaves de paso, codos, tees, y todos los accesorios. </t>
  </si>
  <si>
    <t>13.1.3</t>
  </si>
  <si>
    <t xml:space="preserve">Alimentación de Agua Fría y caliente hasta office, alimentación a baños 1° Y 3° piso y distribución interna. Sistema termofusión realizado en polipropileno copolímero de Ø25,  Ø19, Ø13 . Incluyendo llaves de paso, codos, tees, y todos los accesorios. </t>
  </si>
  <si>
    <t>13.1.4</t>
  </si>
  <si>
    <t xml:space="preserve">Provisión e  instalación de un tanque de reserva rotoplas cuatricapa vertical polietileno de 800 l con base metálica </t>
  </si>
  <si>
    <t>13.1.5</t>
  </si>
  <si>
    <t>Provisión e instalacion de nuevo colector</t>
  </si>
  <si>
    <t>13.2</t>
  </si>
  <si>
    <t>Artefactos</t>
  </si>
  <si>
    <t>13.2.1</t>
  </si>
  <si>
    <t>Provisión y colocación de inodoro con mochila con asiento tipo Ferrum Bari o similar.</t>
  </si>
  <si>
    <t>13.2.2</t>
  </si>
  <si>
    <t>Provisión y colocación de bidet tipo Ferrum Bari o similar.</t>
  </si>
  <si>
    <t>13.2.3</t>
  </si>
  <si>
    <t>Lavatorio  Ferrum bari o similar</t>
  </si>
  <si>
    <t>13.3</t>
  </si>
  <si>
    <t>Griferias (Provisión y colocación)</t>
  </si>
  <si>
    <t>13.3.1</t>
  </si>
  <si>
    <t xml:space="preserve">Griferia de lavatorio 3 agujeros tipo FV Oregón  o similar.- </t>
  </si>
  <si>
    <t>13.3.2</t>
  </si>
  <si>
    <t xml:space="preserve">Griferia de bidet 3 agujeros tipo FV Oregón  o similar.- </t>
  </si>
  <si>
    <t>13.3.3</t>
  </si>
  <si>
    <t xml:space="preserve">Griferia de ducha tipo FV Oregón  o similar.- </t>
  </si>
  <si>
    <t>13.3.4</t>
  </si>
  <si>
    <t>Grifería para office FV Oregón o similar</t>
  </si>
  <si>
    <t>13.4</t>
  </si>
  <si>
    <t>Accesorios (Provisión y colocación)</t>
  </si>
  <si>
    <t>13.4.1</t>
  </si>
  <si>
    <t>Portarrollo, percha y jabonera FV o similar</t>
  </si>
  <si>
    <t>13.5</t>
  </si>
  <si>
    <t>Temotanque Eléctrico</t>
  </si>
  <si>
    <t>13.5.1</t>
  </si>
  <si>
    <t>Provisión y colocacion de termotanque electrico 80 l</t>
  </si>
  <si>
    <t>13.6</t>
  </si>
  <si>
    <t>Desague Pluvial</t>
  </si>
  <si>
    <t>13.6.1</t>
  </si>
  <si>
    <t xml:space="preserve">Provisión y colocación cañeria de lluvia PVC de 110 </t>
  </si>
  <si>
    <t>13.6.2</t>
  </si>
  <si>
    <t>Provisión y colocación embudos de PVC 20x20 en balcón torre</t>
  </si>
  <si>
    <t>13.6.3</t>
  </si>
  <si>
    <t xml:space="preserve">Provisión y colocación de bomba de achique en sótano </t>
  </si>
  <si>
    <t>13.6.4</t>
  </si>
  <si>
    <t xml:space="preserve">Provisión y colocación de cañería impulsión de PVC 0.063 - </t>
  </si>
  <si>
    <t>13.6.5</t>
  </si>
  <si>
    <t>Provisión, colocación de rejilla de desague tapada con ramal 110</t>
  </si>
  <si>
    <t>13.6.6</t>
  </si>
  <si>
    <t>Provisión y colocación de desagues Aires Acondicionados 2° y 3°</t>
  </si>
  <si>
    <t>14</t>
  </si>
  <si>
    <t>AIRE ACONDICIONADO</t>
  </si>
  <si>
    <t>14.1</t>
  </si>
  <si>
    <t>Provision equipo de aire acondicionado TIPO SPLIT, FRIO-CALOR 4500 FRIGORIAS.</t>
  </si>
  <si>
    <t>14.2</t>
  </si>
  <si>
    <t>Provision equipo de aire acondicionado TIPO SPLIT, FRIO-CALOR 6000 FRIGORIAS</t>
  </si>
  <si>
    <t>14.3</t>
  </si>
  <si>
    <t>Provisión y colocación de secuenciador para dos equipos ubicados en Sala Tecnica. Incluir puesta en marcha y regulación</t>
  </si>
  <si>
    <t>15</t>
  </si>
  <si>
    <t>VIDRIOS Y ESPEJOS</t>
  </si>
  <si>
    <t>15.1</t>
  </si>
  <si>
    <t>Vidrios</t>
  </si>
  <si>
    <t>15.1.1</t>
  </si>
  <si>
    <t xml:space="preserve">Retiro de vidrio existente cabina de control. Provisión y colocación de vidrio laminado 5+5  con camara y lamina similares a los existentes. Aprox. 2,00 x 2,34 - </t>
  </si>
  <si>
    <t>15.1.2</t>
  </si>
  <si>
    <t xml:space="preserve">Retiro de vidrio existente cabina de control. Provisión y colocación de vidrio laminado 5+5  con camara y lamina similares a los existentes. Aprox. 0,65 x 1,34 - </t>
  </si>
  <si>
    <t>15.2</t>
  </si>
  <si>
    <t>Espejos</t>
  </si>
  <si>
    <t>15.2.1</t>
  </si>
  <si>
    <t>Espejo tipo float 4mm incoloro con bordes pulidos h=90cm (Baños 1° y 3° )</t>
  </si>
  <si>
    <t>16</t>
  </si>
  <si>
    <t>LIMPIEZA</t>
  </si>
  <si>
    <t>16.1</t>
  </si>
  <si>
    <t>Limpieza diaria. Incluir servicio de fumigacion</t>
  </si>
  <si>
    <t>16.2</t>
  </si>
  <si>
    <t>Limpieza final de obra</t>
  </si>
  <si>
    <t>COSTO DIRECTO</t>
  </si>
  <si>
    <t>A</t>
  </si>
  <si>
    <t>GASTOS GENERALES</t>
  </si>
  <si>
    <t>%</t>
  </si>
  <si>
    <t>B</t>
  </si>
  <si>
    <t>SUBTOTAL B</t>
  </si>
  <si>
    <t>COSTO FINANCIERO</t>
  </si>
  <si>
    <t>BENEFICIO</t>
  </si>
  <si>
    <t>C</t>
  </si>
  <si>
    <t>SUBTOTAL C</t>
  </si>
  <si>
    <t>IMPUESTOS: I.V.A. + ING.BRUTOS</t>
  </si>
  <si>
    <t>D</t>
  </si>
  <si>
    <t>PRESUPUESTO</t>
  </si>
  <si>
    <t>COEFICIENTE RESUMEN (CR)</t>
  </si>
  <si>
    <t>HONORARIOS REPRESENTANTES TECNICOS</t>
  </si>
  <si>
    <t>PRECIO TOTAL</t>
  </si>
  <si>
    <t>PLANILLA RESUMEN</t>
  </si>
  <si>
    <t>RUBRO</t>
  </si>
  <si>
    <t>DESIGNACION DE LAS OBRAS</t>
  </si>
  <si>
    <t>Precio Rubro</t>
  </si>
  <si>
    <t>1</t>
  </si>
  <si>
    <t>17</t>
  </si>
  <si>
    <t>18</t>
  </si>
  <si>
    <t>19</t>
  </si>
  <si>
    <t>20</t>
  </si>
  <si>
    <t>21</t>
  </si>
  <si>
    <t>22</t>
  </si>
  <si>
    <t>SUBTOTAL</t>
  </si>
  <si>
    <t>TOTAL</t>
  </si>
  <si>
    <t xml:space="preserve">Superficie                                   </t>
  </si>
  <si>
    <t xml:space="preserve">Precio por m2 de Edificación                                            </t>
  </si>
  <si>
    <t>$/m2</t>
  </si>
  <si>
    <t>FIRMA Y ACLARACION  DE RESPONSABLES</t>
  </si>
  <si>
    <t>PROYECTO</t>
  </si>
  <si>
    <t xml:space="preserve">Responsable:   </t>
  </si>
  <si>
    <t xml:space="preserve">COMPUTO Y PRESUPUESTO </t>
  </si>
  <si>
    <t xml:space="preserve">Responsable: </t>
  </si>
  <si>
    <t>“2021  Año del Gral Manuel Belgrano"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</si>
</sst>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164" formatCode="[$$-2C0A]\ #,##0.00"/>
    <numFmt numFmtId="165" formatCode="0.000"/>
    <numFmt numFmtId="166" formatCode="0.0"/>
    <numFmt numFmtId="167" formatCode="_ &quot;$&quot;\ * #,##0.00_ ;_ &quot;$&quot;\ * \-#,##0.00_ ;_ &quot;$&quot;\ * &quot;-&quot;??_ ;_ @_ "/>
  </numFmts>
  <fonts count="11" x14ac:knownFonts="1">
    <font>
      <sz val="10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3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shrinkToFit="1"/>
    </xf>
    <xf numFmtId="2" fontId="6" fillId="3" borderId="9" xfId="0" applyNumberFormat="1" applyFont="1" applyFill="1" applyBorder="1" applyAlignment="1">
      <alignment horizontal="center" vertical="center" shrinkToFit="1"/>
    </xf>
    <xf numFmtId="164" fontId="6" fillId="3" borderId="9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1" fillId="0" borderId="7" xfId="0" applyFont="1" applyBorder="1" applyAlignment="1">
      <alignment horizontal="left" vertical="center" textRotation="90" shrinkToFit="1"/>
    </xf>
    <xf numFmtId="0" fontId="1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shrinkToFit="1"/>
    </xf>
    <xf numFmtId="2" fontId="6" fillId="0" borderId="7" xfId="0" applyNumberFormat="1" applyFont="1" applyBorder="1" applyAlignment="1">
      <alignment horizontal="center" vertical="center" shrinkToFit="1"/>
    </xf>
    <xf numFmtId="164" fontId="6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left" vertical="center" wrapText="1"/>
    </xf>
    <xf numFmtId="164" fontId="6" fillId="3" borderId="9" xfId="0" applyNumberFormat="1" applyFont="1" applyFill="1" applyBorder="1" applyAlignment="1">
      <alignment vertical="center"/>
    </xf>
    <xf numFmtId="10" fontId="6" fillId="3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vertical="center"/>
    </xf>
    <xf numFmtId="10" fontId="1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164" fontId="1" fillId="4" borderId="19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164" fontId="1" fillId="0" borderId="16" xfId="0" applyNumberFormat="1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center" vertical="center" wrapText="1"/>
    </xf>
    <xf numFmtId="2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6" fillId="3" borderId="25" xfId="0" applyNumberFormat="1" applyFont="1" applyFill="1" applyBorder="1" applyAlignment="1">
      <alignment horizontal="left" vertical="center" wrapText="1"/>
    </xf>
    <xf numFmtId="164" fontId="6" fillId="3" borderId="28" xfId="0" applyNumberFormat="1" applyFont="1" applyFill="1" applyBorder="1" applyAlignment="1">
      <alignment vertical="center"/>
    </xf>
    <xf numFmtId="10" fontId="6" fillId="3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 wrapText="1" indent="1"/>
    </xf>
    <xf numFmtId="0" fontId="0" fillId="5" borderId="15" xfId="0" applyFont="1" applyFill="1" applyBorder="1" applyAlignment="1">
      <alignment horizontal="center" vertical="center" wrapText="1"/>
    </xf>
    <xf numFmtId="2" fontId="1" fillId="5" borderId="16" xfId="0" applyNumberFormat="1" applyFont="1" applyFill="1" applyBorder="1" applyAlignment="1" applyProtection="1">
      <alignment horizontal="center" vertical="center"/>
      <protection locked="0"/>
    </xf>
    <xf numFmtId="164" fontId="1" fillId="5" borderId="16" xfId="0" applyNumberFormat="1" applyFont="1" applyFill="1" applyBorder="1" applyAlignment="1">
      <alignment vertical="center"/>
    </xf>
    <xf numFmtId="164" fontId="1" fillId="5" borderId="15" xfId="0" applyNumberFormat="1" applyFont="1" applyFill="1" applyBorder="1" applyAlignment="1">
      <alignment horizontal="center" vertical="center" wrapText="1"/>
    </xf>
    <xf numFmtId="10" fontId="1" fillId="5" borderId="16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0" borderId="30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center" vertical="center" wrapText="1"/>
    </xf>
    <xf numFmtId="2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>
      <alignment vertical="center" wrapText="1"/>
    </xf>
    <xf numFmtId="164" fontId="1" fillId="4" borderId="0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9" fontId="6" fillId="3" borderId="9" xfId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0" fontId="1" fillId="0" borderId="4" xfId="2" applyBorder="1" applyAlignment="1">
      <alignment horizontal="left" vertical="center"/>
    </xf>
    <xf numFmtId="0" fontId="6" fillId="0" borderId="17" xfId="2" applyFont="1" applyBorder="1" applyAlignment="1">
      <alignment horizontal="right" vertical="center"/>
    </xf>
    <xf numFmtId="0" fontId="6" fillId="0" borderId="10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2" xfId="2" applyFont="1" applyBorder="1" applyAlignment="1">
      <alignment vertical="center"/>
    </xf>
    <xf numFmtId="164" fontId="6" fillId="0" borderId="9" xfId="3" applyNumberFormat="1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5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49" fontId="1" fillId="0" borderId="17" xfId="2" applyNumberFormat="1" applyFont="1" applyBorder="1" applyAlignment="1">
      <alignment horizontal="left" vertical="center"/>
    </xf>
    <xf numFmtId="0" fontId="1" fillId="0" borderId="31" xfId="2" applyFont="1" applyBorder="1" applyAlignment="1">
      <alignment horizontal="left" vertical="center" wrapText="1"/>
    </xf>
    <xf numFmtId="0" fontId="6" fillId="0" borderId="32" xfId="2" applyFont="1" applyBorder="1" applyAlignment="1">
      <alignment horizontal="center" vertical="center"/>
    </xf>
    <xf numFmtId="166" fontId="6" fillId="0" borderId="32" xfId="2" applyNumberFormat="1" applyFont="1" applyBorder="1" applyAlignment="1">
      <alignment horizontal="center" vertical="center"/>
    </xf>
    <xf numFmtId="44" fontId="1" fillId="0" borderId="34" xfId="3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166" fontId="6" fillId="0" borderId="15" xfId="2" applyNumberFormat="1" applyFont="1" applyBorder="1" applyAlignment="1">
      <alignment horizontal="center" vertical="center"/>
    </xf>
    <xf numFmtId="44" fontId="1" fillId="0" borderId="37" xfId="3" applyFont="1" applyBorder="1" applyAlignment="1">
      <alignment horizontal="center" vertical="center"/>
    </xf>
    <xf numFmtId="0" fontId="1" fillId="0" borderId="38" xfId="2" applyFont="1" applyBorder="1" applyAlignment="1">
      <alignment horizontal="left" vertical="center" wrapText="1"/>
    </xf>
    <xf numFmtId="0" fontId="6" fillId="0" borderId="39" xfId="2" applyFont="1" applyBorder="1" applyAlignment="1">
      <alignment horizontal="center" vertical="center"/>
    </xf>
    <xf numFmtId="166" fontId="6" fillId="0" borderId="39" xfId="2" applyNumberFormat="1" applyFont="1" applyBorder="1" applyAlignment="1">
      <alignment horizontal="center" vertical="center"/>
    </xf>
    <xf numFmtId="44" fontId="1" fillId="0" borderId="41" xfId="3" applyFont="1" applyBorder="1" applyAlignment="1">
      <alignment horizontal="center" vertical="center"/>
    </xf>
    <xf numFmtId="164" fontId="1" fillId="0" borderId="11" xfId="2" applyNumberFormat="1" applyFont="1" applyBorder="1" applyAlignment="1">
      <alignment vertical="center"/>
    </xf>
    <xf numFmtId="0" fontId="1" fillId="0" borderId="17" xfId="2" applyFont="1" applyBorder="1" applyAlignment="1">
      <alignment horizontal="left" vertical="center"/>
    </xf>
    <xf numFmtId="0" fontId="1" fillId="0" borderId="42" xfId="2" applyFont="1" applyBorder="1" applyAlignment="1">
      <alignment horizontal="left" vertical="center" wrapText="1"/>
    </xf>
    <xf numFmtId="164" fontId="6" fillId="3" borderId="9" xfId="2" applyNumberFormat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center" vertical="center"/>
    </xf>
    <xf numFmtId="164" fontId="1" fillId="0" borderId="0" xfId="2" applyNumberFormat="1" applyFont="1" applyBorder="1" applyAlignment="1">
      <alignment vertical="center"/>
    </xf>
    <xf numFmtId="2" fontId="6" fillId="0" borderId="0" xfId="2" applyNumberFormat="1" applyFont="1" applyBorder="1" applyAlignment="1">
      <alignment vertical="center"/>
    </xf>
    <xf numFmtId="0" fontId="6" fillId="3" borderId="9" xfId="2" applyNumberFormat="1" applyFont="1" applyFill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6" fillId="3" borderId="10" xfId="2" applyNumberFormat="1" applyFont="1" applyFill="1" applyBorder="1" applyAlignment="1">
      <alignment horizontal="left" vertical="center" wrapText="1"/>
    </xf>
    <xf numFmtId="164" fontId="6" fillId="3" borderId="10" xfId="2" applyNumberFormat="1" applyFont="1" applyFill="1" applyBorder="1" applyAlignment="1">
      <alignment vertical="center"/>
    </xf>
    <xf numFmtId="0" fontId="1" fillId="0" borderId="4" xfId="2" applyBorder="1" applyAlignment="1">
      <alignment horizontal="center" vertical="center"/>
    </xf>
    <xf numFmtId="0" fontId="6" fillId="0" borderId="14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center" vertical="center" wrapText="1"/>
    </xf>
    <xf numFmtId="2" fontId="1" fillId="0" borderId="14" xfId="2" applyNumberFormat="1" applyFont="1" applyBorder="1" applyAlignment="1" applyProtection="1">
      <alignment horizontal="center" vertical="center" wrapText="1"/>
      <protection locked="0"/>
    </xf>
    <xf numFmtId="164" fontId="1" fillId="0" borderId="15" xfId="2" applyNumberFormat="1" applyFont="1" applyBorder="1" applyAlignment="1">
      <alignment horizontal="center" vertical="center" wrapText="1"/>
    </xf>
    <xf numFmtId="164" fontId="1" fillId="0" borderId="14" xfId="2" applyNumberFormat="1" applyFont="1" applyBorder="1" applyAlignment="1">
      <alignment vertical="center" wrapText="1"/>
    </xf>
    <xf numFmtId="0" fontId="1" fillId="0" borderId="16" xfId="2" applyFont="1" applyBorder="1" applyAlignment="1">
      <alignment horizontal="left" vertical="center" wrapText="1"/>
    </xf>
    <xf numFmtId="0" fontId="1" fillId="0" borderId="16" xfId="2" applyFont="1" applyBorder="1" applyAlignment="1">
      <alignment horizontal="left" vertical="center" wrapText="1" indent="1"/>
    </xf>
    <xf numFmtId="0" fontId="1" fillId="0" borderId="16" xfId="2" applyFont="1" applyBorder="1" applyAlignment="1">
      <alignment horizontal="center" vertical="center" wrapText="1"/>
    </xf>
    <xf numFmtId="2" fontId="1" fillId="0" borderId="17" xfId="2" applyNumberFormat="1" applyFont="1" applyBorder="1" applyAlignment="1" applyProtection="1">
      <alignment horizontal="center" vertical="center" wrapText="1"/>
      <protection locked="0"/>
    </xf>
    <xf numFmtId="164" fontId="1" fillId="0" borderId="16" xfId="2" applyNumberFormat="1" applyFont="1" applyBorder="1" applyAlignment="1">
      <alignment horizontal="center" vertical="center" wrapText="1"/>
    </xf>
    <xf numFmtId="164" fontId="1" fillId="0" borderId="16" xfId="2" applyNumberFormat="1" applyFont="1" applyBorder="1" applyAlignment="1">
      <alignment vertical="center" wrapText="1"/>
    </xf>
    <xf numFmtId="49" fontId="1" fillId="0" borderId="0" xfId="2" applyNumberFormat="1" applyFont="1" applyBorder="1" applyAlignment="1">
      <alignment horizontal="left" vertical="center"/>
    </xf>
    <xf numFmtId="49" fontId="1" fillId="0" borderId="0" xfId="2" applyNumberFormat="1" applyFont="1" applyBorder="1" applyAlignment="1">
      <alignment horizontal="left" vertical="center" wrapText="1"/>
    </xf>
    <xf numFmtId="49" fontId="1" fillId="0" borderId="0" xfId="2" applyNumberFormat="1" applyFont="1" applyBorder="1" applyAlignment="1">
      <alignment horizontal="center" vertical="center"/>
    </xf>
    <xf numFmtId="0" fontId="1" fillId="0" borderId="0" xfId="2" applyBorder="1" applyAlignment="1">
      <alignment horizontal="left" vertical="center"/>
    </xf>
    <xf numFmtId="0" fontId="1" fillId="0" borderId="43" xfId="2" applyBorder="1" applyAlignment="1">
      <alignment horizontal="left" vertical="center"/>
    </xf>
    <xf numFmtId="0" fontId="1" fillId="0" borderId="6" xfId="2" applyBorder="1" applyAlignment="1">
      <alignment horizontal="left" vertical="center"/>
    </xf>
    <xf numFmtId="49" fontId="6" fillId="0" borderId="7" xfId="2" applyNumberFormat="1" applyFont="1" applyBorder="1" applyAlignment="1">
      <alignment horizontal="left" vertical="center"/>
    </xf>
    <xf numFmtId="164" fontId="6" fillId="0" borderId="7" xfId="2" applyNumberFormat="1" applyFont="1" applyBorder="1" applyAlignment="1">
      <alignment vertical="center"/>
    </xf>
    <xf numFmtId="0" fontId="1" fillId="0" borderId="8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9" xfId="0" applyNumberFormat="1" applyFont="1" applyBorder="1" applyAlignment="1">
      <alignment vertical="center" shrinkToFit="1"/>
    </xf>
    <xf numFmtId="49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0" fillId="0" borderId="0" xfId="4" applyFont="1" applyAlignment="1" applyProtection="1">
      <alignment horizontal="left" vertical="center" wrapText="1"/>
    </xf>
    <xf numFmtId="0" fontId="10" fillId="0" borderId="0" xfId="4" applyFont="1" applyAlignment="1" applyProtection="1">
      <alignment horizontal="center" vertical="center"/>
    </xf>
    <xf numFmtId="164" fontId="10" fillId="0" borderId="0" xfId="4" applyNumberFormat="1" applyFont="1" applyAlignment="1" applyProtection="1">
      <alignment vertical="center"/>
    </xf>
    <xf numFmtId="164" fontId="1" fillId="0" borderId="0" xfId="0" applyNumberFormat="1" applyFont="1" applyAlignment="1">
      <alignment vertical="center"/>
    </xf>
    <xf numFmtId="164" fontId="6" fillId="0" borderId="9" xfId="0" applyNumberFormat="1" applyFont="1" applyBorder="1" applyAlignment="1">
      <alignment vertical="center"/>
    </xf>
    <xf numFmtId="49" fontId="1" fillId="0" borderId="46" xfId="0" applyNumberFormat="1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/>
    </xf>
    <xf numFmtId="164" fontId="6" fillId="0" borderId="48" xfId="0" applyNumberFormat="1" applyFont="1" applyBorder="1" applyAlignment="1">
      <alignment vertical="center"/>
    </xf>
    <xf numFmtId="49" fontId="1" fillId="0" borderId="47" xfId="0" applyNumberFormat="1" applyFont="1" applyBorder="1" applyAlignment="1">
      <alignment horizontal="left" vertical="center"/>
    </xf>
    <xf numFmtId="164" fontId="6" fillId="0" borderId="47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6" fillId="0" borderId="50" xfId="0" applyNumberFormat="1" applyFont="1" applyBorder="1" applyAlignment="1" applyProtection="1">
      <alignment vertical="center"/>
      <protection locked="0"/>
    </xf>
    <xf numFmtId="164" fontId="1" fillId="0" borderId="54" xfId="0" applyNumberFormat="1" applyFont="1" applyBorder="1" applyAlignment="1">
      <alignment vertical="center"/>
    </xf>
    <xf numFmtId="164" fontId="6" fillId="6" borderId="9" xfId="1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17" xfId="0" quotePrefix="1" applyNumberFormat="1" applyFont="1" applyBorder="1" applyAlignment="1" applyProtection="1">
      <alignment horizontal="left" vertical="center"/>
      <protection locked="0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49" fontId="1" fillId="0" borderId="16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49" xfId="0" applyNumberFormat="1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49" fontId="1" fillId="0" borderId="51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0" fillId="0" borderId="16" xfId="4" applyFont="1" applyBorder="1" applyAlignment="1" applyProtection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0" fillId="0" borderId="17" xfId="4" applyNumberFormat="1" applyFont="1" applyBorder="1" applyAlignment="1" applyProtection="1">
      <alignment horizontal="left" vertical="center"/>
    </xf>
    <xf numFmtId="49" fontId="10" fillId="0" borderId="44" xfId="4" applyNumberFormat="1" applyFont="1" applyBorder="1" applyAlignment="1" applyProtection="1">
      <alignment horizontal="left" vertical="center"/>
    </xf>
    <xf numFmtId="49" fontId="10" fillId="0" borderId="19" xfId="4" applyNumberFormat="1" applyFont="1" applyBorder="1" applyAlignment="1" applyProtection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1" fillId="0" borderId="11" xfId="2" applyFont="1" applyBorder="1" applyAlignment="1">
      <alignment horizontal="left" vertical="center"/>
    </xf>
    <xf numFmtId="0" fontId="1" fillId="0" borderId="12" xfId="2" applyFont="1" applyBorder="1" applyAlignment="1">
      <alignment horizontal="left" vertical="center"/>
    </xf>
    <xf numFmtId="49" fontId="1" fillId="0" borderId="0" xfId="2" applyNumberFormat="1" applyFont="1" applyBorder="1" applyAlignment="1">
      <alignment horizontal="left" vertical="center"/>
    </xf>
    <xf numFmtId="49" fontId="1" fillId="0" borderId="2" xfId="2" applyNumberFormat="1" applyFont="1" applyBorder="1" applyAlignment="1">
      <alignment horizontal="left" vertical="center"/>
    </xf>
    <xf numFmtId="0" fontId="6" fillId="3" borderId="10" xfId="2" applyFont="1" applyFill="1" applyBorder="1" applyAlignment="1">
      <alignment horizontal="left" vertical="center" wrapText="1"/>
    </xf>
    <xf numFmtId="0" fontId="1" fillId="3" borderId="11" xfId="2" applyFont="1" applyFill="1" applyBorder="1" applyAlignment="1">
      <alignment horizontal="left" vertical="center"/>
    </xf>
    <xf numFmtId="0" fontId="1" fillId="3" borderId="12" xfId="2" applyFont="1" applyFill="1" applyBorder="1" applyAlignment="1">
      <alignment horizontal="left" vertical="center"/>
    </xf>
    <xf numFmtId="0" fontId="7" fillId="3" borderId="10" xfId="2" applyFont="1" applyFill="1" applyBorder="1" applyAlignment="1" applyProtection="1">
      <alignment horizontal="left" vertical="center" wrapText="1"/>
      <protection locked="0"/>
    </xf>
    <xf numFmtId="0" fontId="7" fillId="3" borderId="11" xfId="2" applyFont="1" applyFill="1" applyBorder="1" applyAlignment="1" applyProtection="1">
      <alignment horizontal="left" vertical="center" wrapText="1"/>
      <protection locked="0"/>
    </xf>
    <xf numFmtId="0" fontId="7" fillId="3" borderId="12" xfId="2" applyFont="1" applyFill="1" applyBorder="1" applyAlignment="1" applyProtection="1">
      <alignment horizontal="left" vertical="center" wrapText="1"/>
      <protection locked="0"/>
    </xf>
    <xf numFmtId="164" fontId="7" fillId="3" borderId="10" xfId="2" applyNumberFormat="1" applyFont="1" applyFill="1" applyBorder="1" applyAlignment="1">
      <alignment horizontal="center" vertical="center"/>
    </xf>
    <xf numFmtId="164" fontId="8" fillId="3" borderId="12" xfId="2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64" fontId="1" fillId="0" borderId="35" xfId="2" applyNumberFormat="1" applyFont="1" applyBorder="1" applyAlignment="1">
      <alignment vertical="center"/>
    </xf>
    <xf numFmtId="164" fontId="1" fillId="0" borderId="36" xfId="2" applyNumberFormat="1" applyFont="1" applyBorder="1" applyAlignment="1">
      <alignment vertical="center"/>
    </xf>
    <xf numFmtId="164" fontId="1" fillId="0" borderId="39" xfId="2" applyNumberFormat="1" applyFont="1" applyBorder="1" applyAlignment="1">
      <alignment vertical="center"/>
    </xf>
    <xf numFmtId="164" fontId="1" fillId="0" borderId="40" xfId="2" applyNumberFormat="1" applyFont="1" applyBorder="1" applyAlignment="1">
      <alignment vertical="center"/>
    </xf>
    <xf numFmtId="164" fontId="1" fillId="0" borderId="32" xfId="2" applyNumberFormat="1" applyFont="1" applyBorder="1" applyAlignment="1">
      <alignment vertical="center"/>
    </xf>
    <xf numFmtId="164" fontId="1" fillId="0" borderId="33" xfId="2" applyNumberFormat="1" applyFont="1" applyBorder="1" applyAlignment="1">
      <alignment vertical="center"/>
    </xf>
    <xf numFmtId="0" fontId="6" fillId="0" borderId="11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5">
    <cellStyle name="Hipervínculo" xfId="4" builtinId="8"/>
    <cellStyle name="Moneda 2" xfId="3"/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2</xdr:row>
      <xdr:rowOff>19314</xdr:rowOff>
    </xdr:from>
    <xdr:to>
      <xdr:col>3</xdr:col>
      <xdr:colOff>2186517</xdr:colOff>
      <xdr:row>4</xdr:row>
      <xdr:rowOff>71706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967" b="5680"/>
        <a:stretch/>
      </xdr:blipFill>
      <xdr:spPr bwMode="auto">
        <a:xfrm>
          <a:off x="352426" y="352689"/>
          <a:ext cx="2777066" cy="63341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576769</xdr:colOff>
      <xdr:row>1</xdr:row>
      <xdr:rowOff>135472</xdr:rowOff>
    </xdr:from>
    <xdr:to>
      <xdr:col>10</xdr:col>
      <xdr:colOff>64388</xdr:colOff>
      <xdr:row>4</xdr:row>
      <xdr:rowOff>101602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3" t="1" r="-971" b="2561"/>
        <a:stretch/>
      </xdr:blipFill>
      <xdr:spPr bwMode="auto">
        <a:xfrm>
          <a:off x="6501319" y="306922"/>
          <a:ext cx="3288094" cy="70908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8"/>
  <sheetViews>
    <sheetView showGridLines="0" tabSelected="1" topLeftCell="A133" zoomScaleNormal="100" zoomScaleSheetLayoutView="100" workbookViewId="0">
      <selection activeCell="B2" sqref="B2:K2"/>
    </sheetView>
  </sheetViews>
  <sheetFormatPr baseColWidth="10" defaultColWidth="11.42578125" defaultRowHeight="12.75" x14ac:dyDescent="0.2"/>
  <cols>
    <col min="1" max="1" width="2.85546875" customWidth="1"/>
    <col min="2" max="2" width="3.7109375" customWidth="1"/>
    <col min="3" max="3" width="7.5703125" style="1" bestFit="1" customWidth="1"/>
    <col min="4" max="4" width="54.140625" style="1" customWidth="1"/>
    <col min="5" max="5" width="10" style="2" customWidth="1"/>
    <col min="6" max="6" width="10.5703125" style="3" customWidth="1"/>
    <col min="7" max="7" width="14.7109375" style="3" customWidth="1"/>
    <col min="8" max="8" width="14.140625" style="4" customWidth="1"/>
    <col min="9" max="9" width="15.140625" style="4" customWidth="1"/>
    <col min="10" max="10" width="13" style="4" bestFit="1" customWidth="1"/>
    <col min="11" max="11" width="3.7109375" style="5" customWidth="1"/>
  </cols>
  <sheetData>
    <row r="1" spans="2:256" ht="13.5" thickBot="1" x14ac:dyDescent="0.25"/>
    <row r="2" spans="2:256" s="7" customFormat="1" ht="12.75" customHeight="1" x14ac:dyDescent="0.2">
      <c r="B2" s="255" t="s">
        <v>318</v>
      </c>
      <c r="C2" s="256"/>
      <c r="D2" s="256"/>
      <c r="E2" s="256"/>
      <c r="F2" s="256"/>
      <c r="G2" s="256"/>
      <c r="H2" s="256"/>
      <c r="I2" s="256"/>
      <c r="J2" s="256"/>
      <c r="K2" s="25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2:256" s="7" customFormat="1" ht="33" customHeight="1" x14ac:dyDescent="0.2">
      <c r="B3" s="258"/>
      <c r="C3" s="259"/>
      <c r="D3" s="259"/>
      <c r="E3" s="259"/>
      <c r="F3" s="259"/>
      <c r="G3" s="259"/>
      <c r="H3" s="259"/>
      <c r="I3" s="259"/>
      <c r="J3" s="8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2:256" s="10" customFormat="1" ht="12.75" customHeight="1" x14ac:dyDescent="0.2">
      <c r="B4" s="258"/>
      <c r="C4" s="259"/>
      <c r="D4" s="259"/>
      <c r="E4" s="259"/>
      <c r="F4" s="259"/>
      <c r="G4" s="259"/>
      <c r="H4" s="259"/>
      <c r="I4" s="259"/>
      <c r="J4" s="259"/>
      <c r="K4" s="260"/>
      <c r="IN4" s="11"/>
      <c r="IO4" s="11"/>
      <c r="IP4" s="11"/>
      <c r="IQ4" s="11"/>
      <c r="IR4" s="11"/>
      <c r="IS4" s="11"/>
      <c r="IT4" s="11"/>
      <c r="IU4" s="11"/>
      <c r="IV4" s="11"/>
    </row>
    <row r="5" spans="2:256" s="10" customFormat="1" ht="15.75" x14ac:dyDescent="0.2">
      <c r="B5" s="261" t="s">
        <v>0</v>
      </c>
      <c r="C5" s="262"/>
      <c r="D5" s="262"/>
      <c r="E5" s="262"/>
      <c r="F5" s="262"/>
      <c r="G5" s="262"/>
      <c r="H5" s="262"/>
      <c r="I5" s="262"/>
      <c r="J5" s="262"/>
      <c r="K5" s="263"/>
      <c r="IN5" s="11"/>
      <c r="IO5" s="11"/>
      <c r="IP5" s="11"/>
      <c r="IQ5" s="11"/>
      <c r="IR5" s="11"/>
      <c r="IS5" s="11"/>
      <c r="IT5" s="11"/>
      <c r="IU5" s="11"/>
      <c r="IV5" s="11"/>
    </row>
    <row r="6" spans="2:256" s="7" customFormat="1" ht="13.5" thickBot="1" x14ac:dyDescent="0.25">
      <c r="B6" s="264"/>
      <c r="C6" s="265"/>
      <c r="D6" s="265"/>
      <c r="E6" s="265"/>
      <c r="F6" s="265"/>
      <c r="G6" s="265"/>
      <c r="H6" s="265"/>
      <c r="I6" s="265"/>
      <c r="J6" s="265"/>
      <c r="K6" s="26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2:256" s="14" customFormat="1" ht="13.5" thickBot="1" x14ac:dyDescent="0.25">
      <c r="B7" s="12"/>
      <c r="C7" s="267"/>
      <c r="D7" s="267"/>
      <c r="E7" s="267"/>
      <c r="F7" s="267"/>
      <c r="G7" s="267"/>
      <c r="H7" s="267"/>
      <c r="I7" s="267"/>
      <c r="J7" s="267"/>
      <c r="K7" s="13"/>
    </row>
    <row r="8" spans="2:256" s="14" customFormat="1" ht="25.5" customHeight="1" thickBot="1" x14ac:dyDescent="0.25">
      <c r="B8" s="12"/>
      <c r="C8" s="15" t="s">
        <v>1</v>
      </c>
      <c r="D8" s="15" t="s">
        <v>2</v>
      </c>
      <c r="E8" s="16" t="s">
        <v>3</v>
      </c>
      <c r="F8" s="17" t="s">
        <v>4</v>
      </c>
      <c r="G8" s="18" t="s">
        <v>5</v>
      </c>
      <c r="H8" s="18" t="s">
        <v>6</v>
      </c>
      <c r="I8" s="18" t="s">
        <v>7</v>
      </c>
      <c r="J8" s="19" t="s">
        <v>8</v>
      </c>
      <c r="K8" s="20"/>
    </row>
    <row r="9" spans="2:256" s="14" customFormat="1" ht="13.5" thickBot="1" x14ac:dyDescent="0.25">
      <c r="B9" s="12"/>
      <c r="C9" s="21"/>
      <c r="D9" s="22"/>
      <c r="E9" s="23"/>
      <c r="F9" s="24"/>
      <c r="G9" s="25"/>
      <c r="H9" s="25"/>
      <c r="I9" s="25"/>
      <c r="J9" s="26"/>
      <c r="K9" s="20"/>
    </row>
    <row r="10" spans="2:256" s="14" customFormat="1" ht="13.5" thickBot="1" x14ac:dyDescent="0.25">
      <c r="B10" s="12"/>
      <c r="C10" s="27">
        <v>1</v>
      </c>
      <c r="D10" s="244" t="s">
        <v>9</v>
      </c>
      <c r="E10" s="245"/>
      <c r="F10" s="245"/>
      <c r="G10" s="245"/>
      <c r="H10" s="246"/>
      <c r="I10" s="28">
        <f>SUM(H11:H13)</f>
        <v>0</v>
      </c>
      <c r="J10" s="29"/>
      <c r="K10" s="20"/>
    </row>
    <row r="11" spans="2:256" s="39" customFormat="1" ht="38.25" x14ac:dyDescent="0.2">
      <c r="B11" s="30"/>
      <c r="C11" s="31" t="s">
        <v>10</v>
      </c>
      <c r="D11" s="32" t="s">
        <v>11</v>
      </c>
      <c r="E11" s="33" t="s">
        <v>12</v>
      </c>
      <c r="F11" s="34">
        <v>1</v>
      </c>
      <c r="G11" s="35"/>
      <c r="H11" s="35">
        <f>F11*G11</f>
        <v>0</v>
      </c>
      <c r="I11" s="36"/>
      <c r="J11" s="37"/>
      <c r="K11" s="38"/>
    </row>
    <row r="12" spans="2:256" s="39" customFormat="1" x14ac:dyDescent="0.2">
      <c r="B12" s="30"/>
      <c r="C12" s="40" t="s">
        <v>13</v>
      </c>
      <c r="D12" s="41" t="s">
        <v>14</v>
      </c>
      <c r="E12" s="42" t="s">
        <v>12</v>
      </c>
      <c r="F12" s="43">
        <v>1</v>
      </c>
      <c r="G12" s="35"/>
      <c r="H12" s="35">
        <f>F12*G12</f>
        <v>0</v>
      </c>
      <c r="I12" s="44"/>
      <c r="J12" s="37"/>
      <c r="K12" s="38"/>
    </row>
    <row r="13" spans="2:256" s="39" customFormat="1" ht="13.5" thickBot="1" x14ac:dyDescent="0.25">
      <c r="B13" s="30"/>
      <c r="C13" s="40" t="s">
        <v>15</v>
      </c>
      <c r="D13" s="41" t="s">
        <v>16</v>
      </c>
      <c r="E13" s="45" t="s">
        <v>17</v>
      </c>
      <c r="F13" s="46">
        <v>1</v>
      </c>
      <c r="G13" s="35"/>
      <c r="H13" s="35">
        <f>F13*G13</f>
        <v>0</v>
      </c>
      <c r="I13" s="44"/>
      <c r="J13" s="37"/>
      <c r="K13" s="38"/>
    </row>
    <row r="14" spans="2:256" s="14" customFormat="1" ht="13.5" thickBot="1" x14ac:dyDescent="0.25">
      <c r="B14" s="12"/>
      <c r="C14" s="47" t="s">
        <v>18</v>
      </c>
      <c r="D14" s="244" t="s">
        <v>19</v>
      </c>
      <c r="E14" s="253"/>
      <c r="F14" s="253"/>
      <c r="G14" s="253"/>
      <c r="H14" s="254"/>
      <c r="I14" s="28">
        <f>SUM(H15:H15)</f>
        <v>0</v>
      </c>
      <c r="J14" s="29"/>
      <c r="K14" s="20"/>
    </row>
    <row r="15" spans="2:256" s="14" customFormat="1" ht="26.25" thickBot="1" x14ac:dyDescent="0.25">
      <c r="B15" s="12"/>
      <c r="C15" s="40" t="s">
        <v>20</v>
      </c>
      <c r="D15" s="48" t="s">
        <v>21</v>
      </c>
      <c r="E15" s="49" t="s">
        <v>22</v>
      </c>
      <c r="F15" s="46">
        <v>14</v>
      </c>
      <c r="G15" s="44"/>
      <c r="H15" s="35">
        <f>F15*G15</f>
        <v>0</v>
      </c>
      <c r="I15" s="50"/>
      <c r="J15" s="51"/>
      <c r="K15" s="20"/>
    </row>
    <row r="16" spans="2:256" s="14" customFormat="1" ht="13.5" thickBot="1" x14ac:dyDescent="0.25">
      <c r="B16" s="12"/>
      <c r="C16" s="47" t="s">
        <v>23</v>
      </c>
      <c r="D16" s="244" t="s">
        <v>24</v>
      </c>
      <c r="E16" s="245"/>
      <c r="F16" s="245"/>
      <c r="G16" s="245"/>
      <c r="H16" s="246"/>
      <c r="I16" s="28">
        <f>SUM(H18:H52)</f>
        <v>0</v>
      </c>
      <c r="J16" s="29"/>
      <c r="K16" s="20"/>
    </row>
    <row r="17" spans="2:11" s="14" customFormat="1" x14ac:dyDescent="0.2">
      <c r="B17" s="12"/>
      <c r="C17" s="52" t="s">
        <v>25</v>
      </c>
      <c r="D17" s="53" t="s">
        <v>26</v>
      </c>
      <c r="E17" s="49"/>
      <c r="F17" s="46"/>
      <c r="G17" s="44"/>
      <c r="H17" s="54"/>
      <c r="I17" s="50"/>
      <c r="J17" s="51"/>
      <c r="K17" s="20"/>
    </row>
    <row r="18" spans="2:11" s="14" customFormat="1" x14ac:dyDescent="0.2">
      <c r="B18" s="12"/>
      <c r="C18" s="55" t="s">
        <v>27</v>
      </c>
      <c r="D18" s="41" t="s">
        <v>28</v>
      </c>
      <c r="E18" s="56" t="s">
        <v>29</v>
      </c>
      <c r="F18" s="57">
        <v>68</v>
      </c>
      <c r="G18" s="50"/>
      <c r="H18" s="35">
        <f>F18*G18</f>
        <v>0</v>
      </c>
      <c r="I18" s="50"/>
      <c r="J18" s="51"/>
      <c r="K18" s="20"/>
    </row>
    <row r="19" spans="2:11" s="14" customFormat="1" x14ac:dyDescent="0.2">
      <c r="B19" s="12"/>
      <c r="C19" s="55" t="s">
        <v>30</v>
      </c>
      <c r="D19" s="41" t="s">
        <v>31</v>
      </c>
      <c r="E19" s="45" t="s">
        <v>29</v>
      </c>
      <c r="F19" s="57">
        <v>25</v>
      </c>
      <c r="G19" s="50"/>
      <c r="H19" s="35">
        <f>F19*G19</f>
        <v>0</v>
      </c>
      <c r="I19" s="50"/>
      <c r="J19" s="51"/>
      <c r="K19" s="20"/>
    </row>
    <row r="20" spans="2:11" s="14" customFormat="1" x14ac:dyDescent="0.2">
      <c r="B20" s="12"/>
      <c r="C20" s="55" t="s">
        <v>32</v>
      </c>
      <c r="D20" s="41" t="s">
        <v>33</v>
      </c>
      <c r="E20" s="45" t="s">
        <v>17</v>
      </c>
      <c r="F20" s="57">
        <v>1</v>
      </c>
      <c r="G20" s="50"/>
      <c r="H20" s="35">
        <f>F20*G20</f>
        <v>0</v>
      </c>
      <c r="I20" s="50"/>
      <c r="J20" s="51"/>
      <c r="K20" s="20"/>
    </row>
    <row r="21" spans="2:11" s="14" customFormat="1" x14ac:dyDescent="0.2">
      <c r="B21" s="12"/>
      <c r="C21" s="55" t="s">
        <v>34</v>
      </c>
      <c r="D21" s="41" t="s">
        <v>35</v>
      </c>
      <c r="E21" s="42" t="s">
        <v>12</v>
      </c>
      <c r="F21" s="57">
        <v>1</v>
      </c>
      <c r="G21" s="50"/>
      <c r="H21" s="35">
        <f>F21*G21</f>
        <v>0</v>
      </c>
      <c r="I21" s="50"/>
      <c r="J21" s="51"/>
      <c r="K21" s="20"/>
    </row>
    <row r="22" spans="2:11" s="14" customFormat="1" x14ac:dyDescent="0.2">
      <c r="B22" s="12"/>
      <c r="C22" s="52" t="s">
        <v>36</v>
      </c>
      <c r="D22" s="53" t="s">
        <v>37</v>
      </c>
      <c r="E22" s="49"/>
      <c r="F22" s="46"/>
      <c r="G22" s="44"/>
      <c r="H22" s="54"/>
      <c r="I22" s="50"/>
      <c r="J22" s="51"/>
      <c r="K22" s="20"/>
    </row>
    <row r="23" spans="2:11" s="14" customFormat="1" x14ac:dyDescent="0.2">
      <c r="B23" s="12"/>
      <c r="C23" s="58" t="s">
        <v>38</v>
      </c>
      <c r="D23" s="41" t="s">
        <v>39</v>
      </c>
      <c r="E23" s="56" t="s">
        <v>12</v>
      </c>
      <c r="F23" s="57">
        <v>1</v>
      </c>
      <c r="G23" s="50"/>
      <c r="H23" s="35">
        <f>F23*G23</f>
        <v>0</v>
      </c>
      <c r="I23" s="50"/>
      <c r="J23" s="51"/>
      <c r="K23" s="20"/>
    </row>
    <row r="24" spans="2:11" s="14" customFormat="1" x14ac:dyDescent="0.2">
      <c r="B24" s="12"/>
      <c r="C24" s="58" t="s">
        <v>40</v>
      </c>
      <c r="D24" s="41" t="s">
        <v>41</v>
      </c>
      <c r="E24" s="45" t="s">
        <v>29</v>
      </c>
      <c r="F24" s="57">
        <v>5</v>
      </c>
      <c r="G24" s="50"/>
      <c r="H24" s="35">
        <f>F24*G24</f>
        <v>0</v>
      </c>
      <c r="I24" s="50"/>
      <c r="J24" s="51"/>
      <c r="K24" s="20"/>
    </row>
    <row r="25" spans="2:11" s="14" customFormat="1" x14ac:dyDescent="0.2">
      <c r="B25" s="12"/>
      <c r="C25" s="58" t="s">
        <v>42</v>
      </c>
      <c r="D25" s="41" t="s">
        <v>43</v>
      </c>
      <c r="E25" s="45" t="s">
        <v>29</v>
      </c>
      <c r="F25" s="57">
        <v>46</v>
      </c>
      <c r="G25" s="50"/>
      <c r="H25" s="35">
        <f>F25*G25</f>
        <v>0</v>
      </c>
      <c r="I25" s="50"/>
      <c r="J25" s="51"/>
      <c r="K25" s="20"/>
    </row>
    <row r="26" spans="2:11" s="14" customFormat="1" x14ac:dyDescent="0.2">
      <c r="B26" s="12"/>
      <c r="C26" s="52" t="s">
        <v>44</v>
      </c>
      <c r="D26" s="53" t="s">
        <v>45</v>
      </c>
      <c r="E26" s="49"/>
      <c r="F26" s="46"/>
      <c r="G26" s="44"/>
      <c r="H26" s="54"/>
      <c r="I26" s="50"/>
      <c r="J26" s="51"/>
      <c r="K26" s="20"/>
    </row>
    <row r="27" spans="2:11" s="14" customFormat="1" x14ac:dyDescent="0.2">
      <c r="B27" s="12"/>
      <c r="C27" s="58" t="s">
        <v>46</v>
      </c>
      <c r="D27" s="41" t="s">
        <v>41</v>
      </c>
      <c r="E27" s="56" t="s">
        <v>29</v>
      </c>
      <c r="F27" s="57">
        <v>8</v>
      </c>
      <c r="G27" s="50"/>
      <c r="H27" s="35">
        <f>F27*G27</f>
        <v>0</v>
      </c>
      <c r="I27" s="50"/>
      <c r="J27" s="51"/>
      <c r="K27" s="20"/>
    </row>
    <row r="28" spans="2:11" s="14" customFormat="1" x14ac:dyDescent="0.2">
      <c r="B28" s="12"/>
      <c r="C28" s="58" t="s">
        <v>47</v>
      </c>
      <c r="D28" s="41" t="s">
        <v>48</v>
      </c>
      <c r="E28" s="45" t="s">
        <v>12</v>
      </c>
      <c r="F28" s="57">
        <v>1</v>
      </c>
      <c r="G28" s="59"/>
      <c r="H28" s="35">
        <f>F28*G28</f>
        <v>0</v>
      </c>
      <c r="I28" s="50"/>
      <c r="J28" s="51"/>
      <c r="K28" s="20"/>
    </row>
    <row r="29" spans="2:11" s="14" customFormat="1" x14ac:dyDescent="0.2">
      <c r="B29" s="12"/>
      <c r="C29" s="58" t="s">
        <v>49</v>
      </c>
      <c r="D29" s="41" t="s">
        <v>50</v>
      </c>
      <c r="E29" s="45" t="s">
        <v>17</v>
      </c>
      <c r="F29" s="57">
        <v>2</v>
      </c>
      <c r="G29" s="50"/>
      <c r="H29" s="35">
        <f>F29*G29</f>
        <v>0</v>
      </c>
      <c r="I29" s="50"/>
      <c r="J29" s="51"/>
      <c r="K29" s="20"/>
    </row>
    <row r="30" spans="2:11" s="14" customFormat="1" x14ac:dyDescent="0.2">
      <c r="B30" s="12"/>
      <c r="C30" s="58" t="s">
        <v>51</v>
      </c>
      <c r="D30" s="41" t="s">
        <v>52</v>
      </c>
      <c r="E30" s="45" t="s">
        <v>29</v>
      </c>
      <c r="F30" s="57">
        <v>18</v>
      </c>
      <c r="G30" s="50"/>
      <c r="H30" s="35">
        <f>F30*G30</f>
        <v>0</v>
      </c>
      <c r="I30" s="50"/>
      <c r="J30" s="51"/>
      <c r="K30" s="20"/>
    </row>
    <row r="31" spans="2:11" s="14" customFormat="1" x14ac:dyDescent="0.2">
      <c r="B31" s="12"/>
      <c r="C31" s="58" t="s">
        <v>53</v>
      </c>
      <c r="D31" s="41" t="s">
        <v>31</v>
      </c>
      <c r="E31" s="42" t="s">
        <v>29</v>
      </c>
      <c r="F31" s="57">
        <v>3</v>
      </c>
      <c r="G31" s="50"/>
      <c r="H31" s="35">
        <f>F31*G31</f>
        <v>0</v>
      </c>
      <c r="I31" s="50"/>
      <c r="J31" s="51"/>
      <c r="K31" s="20"/>
    </row>
    <row r="32" spans="2:11" s="14" customFormat="1" x14ac:dyDescent="0.2">
      <c r="B32" s="12"/>
      <c r="C32" s="52" t="s">
        <v>54</v>
      </c>
      <c r="D32" s="53" t="s">
        <v>55</v>
      </c>
      <c r="E32" s="49"/>
      <c r="F32" s="46"/>
      <c r="G32" s="44"/>
      <c r="H32" s="54"/>
      <c r="I32" s="50"/>
      <c r="J32" s="51"/>
      <c r="K32" s="20"/>
    </row>
    <row r="33" spans="2:11" s="14" customFormat="1" x14ac:dyDescent="0.2">
      <c r="B33" s="12"/>
      <c r="C33" s="58" t="s">
        <v>56</v>
      </c>
      <c r="D33" s="41" t="s">
        <v>57</v>
      </c>
      <c r="E33" s="56" t="s">
        <v>29</v>
      </c>
      <c r="F33" s="57">
        <v>7.84</v>
      </c>
      <c r="G33" s="50"/>
      <c r="H33" s="35">
        <f t="shared" ref="H33:H39" si="0">F33*G33</f>
        <v>0</v>
      </c>
      <c r="I33" s="50"/>
      <c r="J33" s="51"/>
      <c r="K33" s="20"/>
    </row>
    <row r="34" spans="2:11" s="14" customFormat="1" x14ac:dyDescent="0.2">
      <c r="B34" s="12"/>
      <c r="C34" s="58" t="s">
        <v>58</v>
      </c>
      <c r="D34" s="41" t="s">
        <v>59</v>
      </c>
      <c r="E34" s="45" t="s">
        <v>29</v>
      </c>
      <c r="F34" s="57">
        <v>8</v>
      </c>
      <c r="G34" s="50"/>
      <c r="H34" s="35">
        <f t="shared" si="0"/>
        <v>0</v>
      </c>
      <c r="I34" s="50"/>
      <c r="J34" s="51"/>
      <c r="K34" s="20"/>
    </row>
    <row r="35" spans="2:11" s="14" customFormat="1" x14ac:dyDescent="0.2">
      <c r="B35" s="12"/>
      <c r="C35" s="58" t="s">
        <v>60</v>
      </c>
      <c r="D35" s="41" t="s">
        <v>41</v>
      </c>
      <c r="E35" s="45" t="s">
        <v>29</v>
      </c>
      <c r="F35" s="57">
        <v>16</v>
      </c>
      <c r="G35" s="50"/>
      <c r="H35" s="35">
        <f t="shared" si="0"/>
        <v>0</v>
      </c>
      <c r="I35" s="50"/>
      <c r="J35" s="51"/>
      <c r="K35" s="20"/>
    </row>
    <row r="36" spans="2:11" s="14" customFormat="1" x14ac:dyDescent="0.2">
      <c r="B36" s="12"/>
      <c r="C36" s="58" t="s">
        <v>61</v>
      </c>
      <c r="D36" s="41" t="s">
        <v>48</v>
      </c>
      <c r="E36" s="45" t="s">
        <v>12</v>
      </c>
      <c r="F36" s="57">
        <v>1</v>
      </c>
      <c r="G36" s="59"/>
      <c r="H36" s="35">
        <f t="shared" si="0"/>
        <v>0</v>
      </c>
      <c r="I36" s="50"/>
      <c r="J36" s="51"/>
      <c r="K36" s="20"/>
    </row>
    <row r="37" spans="2:11" s="14" customFormat="1" x14ac:dyDescent="0.2">
      <c r="B37" s="12"/>
      <c r="C37" s="58" t="s">
        <v>62</v>
      </c>
      <c r="D37" s="41" t="s">
        <v>63</v>
      </c>
      <c r="E37" s="45" t="s">
        <v>64</v>
      </c>
      <c r="F37" s="57">
        <v>18</v>
      </c>
      <c r="G37" s="50"/>
      <c r="H37" s="35">
        <f t="shared" si="0"/>
        <v>0</v>
      </c>
      <c r="I37" s="50"/>
      <c r="J37" s="51"/>
      <c r="K37" s="20"/>
    </row>
    <row r="38" spans="2:11" s="14" customFormat="1" x14ac:dyDescent="0.2">
      <c r="B38" s="12"/>
      <c r="C38" s="58" t="s">
        <v>65</v>
      </c>
      <c r="D38" s="41" t="s">
        <v>66</v>
      </c>
      <c r="E38" s="45" t="s">
        <v>17</v>
      </c>
      <c r="F38" s="57">
        <v>6</v>
      </c>
      <c r="G38" s="50"/>
      <c r="H38" s="35">
        <f t="shared" si="0"/>
        <v>0</v>
      </c>
      <c r="I38" s="50"/>
      <c r="J38" s="51"/>
      <c r="K38" s="20"/>
    </row>
    <row r="39" spans="2:11" s="14" customFormat="1" x14ac:dyDescent="0.2">
      <c r="B39" s="12"/>
      <c r="C39" s="58" t="s">
        <v>67</v>
      </c>
      <c r="D39" s="41" t="s">
        <v>68</v>
      </c>
      <c r="E39" s="45" t="s">
        <v>29</v>
      </c>
      <c r="F39" s="57">
        <v>4</v>
      </c>
      <c r="G39" s="50"/>
      <c r="H39" s="35">
        <f t="shared" si="0"/>
        <v>0</v>
      </c>
      <c r="I39" s="50"/>
      <c r="J39" s="51"/>
      <c r="K39" s="20"/>
    </row>
    <row r="40" spans="2:11" s="14" customFormat="1" x14ac:dyDescent="0.2">
      <c r="B40" s="12"/>
      <c r="C40" s="52" t="s">
        <v>69</v>
      </c>
      <c r="D40" s="53" t="s">
        <v>70</v>
      </c>
      <c r="E40" s="49"/>
      <c r="F40" s="46"/>
      <c r="G40" s="44"/>
      <c r="H40" s="54"/>
      <c r="I40" s="50"/>
      <c r="J40" s="51"/>
      <c r="K40" s="20"/>
    </row>
    <row r="41" spans="2:11" s="14" customFormat="1" x14ac:dyDescent="0.2">
      <c r="B41" s="12"/>
      <c r="C41" s="58" t="s">
        <v>71</v>
      </c>
      <c r="D41" s="41" t="s">
        <v>57</v>
      </c>
      <c r="E41" s="56" t="s">
        <v>29</v>
      </c>
      <c r="F41" s="57">
        <v>7.84</v>
      </c>
      <c r="G41" s="50"/>
      <c r="H41" s="35">
        <f t="shared" ref="H41:H47" si="1">F41*G41</f>
        <v>0</v>
      </c>
      <c r="I41" s="50"/>
      <c r="J41" s="51"/>
      <c r="K41" s="20"/>
    </row>
    <row r="42" spans="2:11" s="14" customFormat="1" x14ac:dyDescent="0.2">
      <c r="B42" s="12"/>
      <c r="C42" s="58" t="s">
        <v>72</v>
      </c>
      <c r="D42" s="41" t="s">
        <v>41</v>
      </c>
      <c r="E42" s="45" t="s">
        <v>29</v>
      </c>
      <c r="F42" s="57">
        <v>15</v>
      </c>
      <c r="G42" s="50"/>
      <c r="H42" s="35">
        <f t="shared" si="1"/>
        <v>0</v>
      </c>
      <c r="I42" s="50"/>
      <c r="J42" s="51"/>
      <c r="K42" s="20"/>
    </row>
    <row r="43" spans="2:11" s="14" customFormat="1" x14ac:dyDescent="0.2">
      <c r="B43" s="12"/>
      <c r="C43" s="58" t="s">
        <v>73</v>
      </c>
      <c r="D43" s="41" t="s">
        <v>50</v>
      </c>
      <c r="E43" s="45" t="s">
        <v>17</v>
      </c>
      <c r="F43" s="57">
        <v>2</v>
      </c>
      <c r="G43" s="50"/>
      <c r="H43" s="35">
        <f t="shared" si="1"/>
        <v>0</v>
      </c>
      <c r="I43" s="50"/>
      <c r="J43" s="51"/>
      <c r="K43" s="20"/>
    </row>
    <row r="44" spans="2:11" s="14" customFormat="1" x14ac:dyDescent="0.2">
      <c r="B44" s="12"/>
      <c r="C44" s="58" t="s">
        <v>74</v>
      </c>
      <c r="D44" s="41" t="s">
        <v>52</v>
      </c>
      <c r="E44" s="45" t="s">
        <v>29</v>
      </c>
      <c r="F44" s="57">
        <v>18</v>
      </c>
      <c r="G44" s="50"/>
      <c r="H44" s="35">
        <f t="shared" si="1"/>
        <v>0</v>
      </c>
      <c r="I44" s="50"/>
      <c r="J44" s="51"/>
      <c r="K44" s="20"/>
    </row>
    <row r="45" spans="2:11" s="14" customFormat="1" x14ac:dyDescent="0.2">
      <c r="B45" s="12"/>
      <c r="C45" s="58" t="s">
        <v>75</v>
      </c>
      <c r="D45" s="41" t="s">
        <v>31</v>
      </c>
      <c r="E45" s="45" t="s">
        <v>29</v>
      </c>
      <c r="F45" s="57">
        <v>3</v>
      </c>
      <c r="G45" s="50"/>
      <c r="H45" s="35">
        <f t="shared" si="1"/>
        <v>0</v>
      </c>
      <c r="I45" s="50"/>
      <c r="J45" s="51"/>
      <c r="K45" s="20"/>
    </row>
    <row r="46" spans="2:11" s="14" customFormat="1" x14ac:dyDescent="0.2">
      <c r="B46" s="12"/>
      <c r="C46" s="58" t="s">
        <v>76</v>
      </c>
      <c r="D46" s="41" t="s">
        <v>77</v>
      </c>
      <c r="E46" s="45" t="s">
        <v>12</v>
      </c>
      <c r="F46" s="57">
        <v>1</v>
      </c>
      <c r="G46" s="50"/>
      <c r="H46" s="35">
        <f t="shared" si="1"/>
        <v>0</v>
      </c>
      <c r="I46" s="50"/>
      <c r="J46" s="51"/>
      <c r="K46" s="20"/>
    </row>
    <row r="47" spans="2:11" s="14" customFormat="1" x14ac:dyDescent="0.2">
      <c r="B47" s="12"/>
      <c r="C47" s="58" t="s">
        <v>78</v>
      </c>
      <c r="D47" s="41" t="s">
        <v>48</v>
      </c>
      <c r="E47" s="45" t="s">
        <v>12</v>
      </c>
      <c r="F47" s="57">
        <v>1</v>
      </c>
      <c r="G47" s="59"/>
      <c r="H47" s="35">
        <f t="shared" si="1"/>
        <v>0</v>
      </c>
      <c r="I47" s="50"/>
      <c r="J47" s="51"/>
      <c r="K47" s="20"/>
    </row>
    <row r="48" spans="2:11" s="14" customFormat="1" x14ac:dyDescent="0.2">
      <c r="B48" s="12"/>
      <c r="C48" s="52" t="s">
        <v>79</v>
      </c>
      <c r="D48" s="53" t="s">
        <v>80</v>
      </c>
      <c r="E48" s="49"/>
      <c r="F48" s="46"/>
      <c r="G48" s="44"/>
      <c r="H48" s="54"/>
      <c r="I48" s="50"/>
      <c r="J48" s="51"/>
      <c r="K48" s="20"/>
    </row>
    <row r="49" spans="2:11" s="14" customFormat="1" x14ac:dyDescent="0.2">
      <c r="B49" s="12"/>
      <c r="C49" s="58" t="s">
        <v>81</v>
      </c>
      <c r="D49" s="41" t="s">
        <v>82</v>
      </c>
      <c r="E49" s="56" t="s">
        <v>29</v>
      </c>
      <c r="F49" s="57">
        <v>27</v>
      </c>
      <c r="G49" s="50"/>
      <c r="H49" s="35">
        <f>F49*G49</f>
        <v>0</v>
      </c>
      <c r="I49" s="50"/>
      <c r="J49" s="51"/>
      <c r="K49" s="20"/>
    </row>
    <row r="50" spans="2:11" s="14" customFormat="1" x14ac:dyDescent="0.2">
      <c r="B50" s="12"/>
      <c r="C50" s="58" t="s">
        <v>83</v>
      </c>
      <c r="D50" s="41" t="s">
        <v>84</v>
      </c>
      <c r="E50" s="45" t="s">
        <v>64</v>
      </c>
      <c r="F50" s="57">
        <v>30.5</v>
      </c>
      <c r="G50" s="50"/>
      <c r="H50" s="35">
        <f>F50*G50</f>
        <v>0</v>
      </c>
      <c r="I50" s="50"/>
      <c r="J50" s="51"/>
      <c r="K50" s="20"/>
    </row>
    <row r="51" spans="2:11" s="14" customFormat="1" x14ac:dyDescent="0.2">
      <c r="B51" s="12"/>
      <c r="C51" s="58" t="s">
        <v>85</v>
      </c>
      <c r="D51" s="41" t="s">
        <v>86</v>
      </c>
      <c r="E51" s="45" t="s">
        <v>12</v>
      </c>
      <c r="F51" s="57">
        <v>1</v>
      </c>
      <c r="G51" s="50"/>
      <c r="H51" s="35">
        <f>F51*G51</f>
        <v>0</v>
      </c>
      <c r="I51" s="50"/>
      <c r="J51" s="51"/>
      <c r="K51" s="20"/>
    </row>
    <row r="52" spans="2:11" s="14" customFormat="1" ht="25.5" x14ac:dyDescent="0.2">
      <c r="B52" s="60"/>
      <c r="C52" s="61" t="s">
        <v>87</v>
      </c>
      <c r="D52" s="62" t="s">
        <v>88</v>
      </c>
      <c r="E52" s="63" t="s">
        <v>12</v>
      </c>
      <c r="F52" s="64">
        <v>1</v>
      </c>
      <c r="G52" s="65"/>
      <c r="H52" s="66">
        <f>F52*G52</f>
        <v>0</v>
      </c>
      <c r="I52" s="65"/>
      <c r="J52" s="67"/>
      <c r="K52" s="68"/>
    </row>
    <row r="53" spans="2:11" s="14" customFormat="1" ht="13.5" thickBot="1" x14ac:dyDescent="0.25">
      <c r="B53" s="69"/>
      <c r="C53" s="70" t="s">
        <v>89</v>
      </c>
      <c r="D53" s="247" t="s">
        <v>90</v>
      </c>
      <c r="E53" s="248"/>
      <c r="F53" s="248"/>
      <c r="G53" s="248"/>
      <c r="H53" s="249"/>
      <c r="I53" s="71">
        <f>SUM(H54:H58)</f>
        <v>0</v>
      </c>
      <c r="J53" s="72"/>
      <c r="K53" s="73"/>
    </row>
    <row r="54" spans="2:11" s="14" customFormat="1" ht="25.5" x14ac:dyDescent="0.2">
      <c r="B54" s="12"/>
      <c r="C54" s="58" t="s">
        <v>91</v>
      </c>
      <c r="D54" s="74" t="s">
        <v>92</v>
      </c>
      <c r="E54" s="75" t="s">
        <v>29</v>
      </c>
      <c r="F54" s="46">
        <v>46</v>
      </c>
      <c r="G54" s="44"/>
      <c r="H54" s="35">
        <f>F54*G54</f>
        <v>0</v>
      </c>
      <c r="I54" s="50"/>
      <c r="J54" s="51"/>
      <c r="K54" s="20"/>
    </row>
    <row r="55" spans="2:11" s="14" customFormat="1" x14ac:dyDescent="0.2">
      <c r="B55" s="12"/>
      <c r="C55" s="58" t="s">
        <v>93</v>
      </c>
      <c r="D55" s="41" t="s">
        <v>94</v>
      </c>
      <c r="E55" s="56" t="s">
        <v>29</v>
      </c>
      <c r="F55" s="57">
        <v>31</v>
      </c>
      <c r="G55" s="50"/>
      <c r="H55" s="35">
        <f>F55*G55</f>
        <v>0</v>
      </c>
      <c r="I55" s="50"/>
      <c r="J55" s="51"/>
      <c r="K55" s="20"/>
    </row>
    <row r="56" spans="2:11" s="14" customFormat="1" x14ac:dyDescent="0.2">
      <c r="B56" s="12"/>
      <c r="C56" s="58" t="s">
        <v>95</v>
      </c>
      <c r="D56" s="41" t="s">
        <v>96</v>
      </c>
      <c r="E56" s="45" t="s">
        <v>29</v>
      </c>
      <c r="F56" s="57">
        <v>3</v>
      </c>
      <c r="G56" s="50"/>
      <c r="H56" s="35">
        <f>F56*G56</f>
        <v>0</v>
      </c>
      <c r="I56" s="50"/>
      <c r="J56" s="51"/>
      <c r="K56" s="20"/>
    </row>
    <row r="57" spans="2:11" s="14" customFormat="1" ht="25.5" x14ac:dyDescent="0.2">
      <c r="B57" s="12"/>
      <c r="C57" s="58" t="s">
        <v>97</v>
      </c>
      <c r="D57" s="41" t="s">
        <v>98</v>
      </c>
      <c r="E57" s="45" t="s">
        <v>64</v>
      </c>
      <c r="F57" s="57">
        <v>31</v>
      </c>
      <c r="G57" s="50"/>
      <c r="H57" s="35">
        <f>F57*G57</f>
        <v>0</v>
      </c>
      <c r="I57" s="50"/>
      <c r="J57" s="51"/>
      <c r="K57" s="20"/>
    </row>
    <row r="58" spans="2:11" s="14" customFormat="1" ht="13.5" thickBot="1" x14ac:dyDescent="0.25">
      <c r="B58" s="12"/>
      <c r="C58" s="58" t="s">
        <v>99</v>
      </c>
      <c r="D58" s="76" t="s">
        <v>100</v>
      </c>
      <c r="E58" s="45" t="s">
        <v>17</v>
      </c>
      <c r="F58" s="57">
        <v>1</v>
      </c>
      <c r="G58" s="50"/>
      <c r="H58" s="35">
        <f>F58*G58</f>
        <v>0</v>
      </c>
      <c r="I58" s="50"/>
      <c r="J58" s="51"/>
      <c r="K58" s="20"/>
    </row>
    <row r="59" spans="2:11" s="14" customFormat="1" ht="13.5" thickBot="1" x14ac:dyDescent="0.25">
      <c r="B59" s="12"/>
      <c r="C59" s="47" t="s">
        <v>101</v>
      </c>
      <c r="D59" s="244" t="s">
        <v>102</v>
      </c>
      <c r="E59" s="245"/>
      <c r="F59" s="245"/>
      <c r="G59" s="245"/>
      <c r="H59" s="246"/>
      <c r="I59" s="28">
        <f>SUM(H60:H64)</f>
        <v>0</v>
      </c>
      <c r="J59" s="29"/>
      <c r="K59" s="20"/>
    </row>
    <row r="60" spans="2:11" s="14" customFormat="1" x14ac:dyDescent="0.2">
      <c r="B60" s="12"/>
      <c r="C60" s="58" t="s">
        <v>103</v>
      </c>
      <c r="D60" s="74" t="s">
        <v>104</v>
      </c>
      <c r="E60" s="49" t="s">
        <v>29</v>
      </c>
      <c r="F60" s="46">
        <v>68</v>
      </c>
      <c r="G60" s="44"/>
      <c r="H60" s="35">
        <f>F60*G60</f>
        <v>0</v>
      </c>
      <c r="I60" s="50"/>
      <c r="J60" s="51"/>
      <c r="K60" s="20"/>
    </row>
    <row r="61" spans="2:11" s="14" customFormat="1" x14ac:dyDescent="0.2">
      <c r="B61" s="12"/>
      <c r="C61" s="58" t="s">
        <v>105</v>
      </c>
      <c r="D61" s="41" t="s">
        <v>106</v>
      </c>
      <c r="E61" s="56" t="s">
        <v>29</v>
      </c>
      <c r="F61" s="57">
        <v>56</v>
      </c>
      <c r="G61" s="50"/>
      <c r="H61" s="35">
        <f>F61*G61</f>
        <v>0</v>
      </c>
      <c r="I61" s="50"/>
      <c r="J61" s="51"/>
      <c r="K61" s="20"/>
    </row>
    <row r="62" spans="2:11" s="14" customFormat="1" ht="25.5" x14ac:dyDescent="0.2">
      <c r="B62" s="12"/>
      <c r="C62" s="58" t="s">
        <v>107</v>
      </c>
      <c r="D62" s="41" t="s">
        <v>108</v>
      </c>
      <c r="E62" s="45" t="s">
        <v>29</v>
      </c>
      <c r="F62" s="57">
        <v>130</v>
      </c>
      <c r="G62" s="50"/>
      <c r="H62" s="35">
        <f>F62*G62</f>
        <v>0</v>
      </c>
      <c r="I62" s="50"/>
      <c r="J62" s="51"/>
      <c r="K62" s="20"/>
    </row>
    <row r="63" spans="2:11" s="14" customFormat="1" ht="25.5" x14ac:dyDescent="0.2">
      <c r="B63" s="12"/>
      <c r="C63" s="58" t="s">
        <v>109</v>
      </c>
      <c r="D63" s="41" t="s">
        <v>110</v>
      </c>
      <c r="E63" s="45" t="s">
        <v>12</v>
      </c>
      <c r="F63" s="57">
        <v>1</v>
      </c>
      <c r="G63" s="50"/>
      <c r="H63" s="35">
        <f>F63*G63</f>
        <v>0</v>
      </c>
      <c r="I63" s="50"/>
      <c r="J63" s="51"/>
      <c r="K63" s="20"/>
    </row>
    <row r="64" spans="2:11" s="14" customFormat="1" ht="26.25" customHeight="1" thickBot="1" x14ac:dyDescent="0.25">
      <c r="B64" s="12"/>
      <c r="C64" s="58" t="s">
        <v>111</v>
      </c>
      <c r="D64" s="76" t="s">
        <v>112</v>
      </c>
      <c r="E64" s="42" t="s">
        <v>12</v>
      </c>
      <c r="F64" s="57">
        <v>1</v>
      </c>
      <c r="G64" s="50"/>
      <c r="H64" s="35">
        <f>F64*G64</f>
        <v>0</v>
      </c>
      <c r="I64" s="50"/>
      <c r="J64" s="51"/>
      <c r="K64" s="20"/>
    </row>
    <row r="65" spans="2:11" s="14" customFormat="1" ht="13.5" thickBot="1" x14ac:dyDescent="0.25">
      <c r="B65" s="12"/>
      <c r="C65" s="47" t="s">
        <v>113</v>
      </c>
      <c r="D65" s="244" t="s">
        <v>114</v>
      </c>
      <c r="E65" s="245"/>
      <c r="F65" s="245"/>
      <c r="G65" s="245"/>
      <c r="H65" s="246"/>
      <c r="I65" s="28">
        <f>SUM(H66:H68)</f>
        <v>0</v>
      </c>
      <c r="J65" s="29"/>
      <c r="K65" s="20"/>
    </row>
    <row r="66" spans="2:11" s="14" customFormat="1" x14ac:dyDescent="0.2">
      <c r="B66" s="12"/>
      <c r="C66" s="52" t="s">
        <v>115</v>
      </c>
      <c r="D66" s="53" t="s">
        <v>116</v>
      </c>
      <c r="E66" s="49"/>
      <c r="F66" s="46"/>
      <c r="G66" s="44"/>
      <c r="H66" s="35"/>
      <c r="I66" s="50"/>
      <c r="J66" s="51"/>
      <c r="K66" s="20"/>
    </row>
    <row r="67" spans="2:11" s="14" customFormat="1" ht="51" x14ac:dyDescent="0.2">
      <c r="B67" s="12"/>
      <c r="C67" s="58" t="s">
        <v>117</v>
      </c>
      <c r="D67" s="77" t="s">
        <v>118</v>
      </c>
      <c r="E67" s="56" t="s">
        <v>29</v>
      </c>
      <c r="F67" s="57">
        <v>36</v>
      </c>
      <c r="G67" s="50"/>
      <c r="H67" s="35">
        <f>F67*G67</f>
        <v>0</v>
      </c>
      <c r="I67" s="50"/>
      <c r="J67" s="51"/>
      <c r="K67" s="20"/>
    </row>
    <row r="68" spans="2:11" s="14" customFormat="1" ht="26.25" thickBot="1" x14ac:dyDescent="0.25">
      <c r="B68" s="12"/>
      <c r="C68" s="58" t="s">
        <v>119</v>
      </c>
      <c r="D68" s="41" t="s">
        <v>120</v>
      </c>
      <c r="E68" s="45" t="s">
        <v>29</v>
      </c>
      <c r="F68" s="57">
        <v>8</v>
      </c>
      <c r="G68" s="50"/>
      <c r="H68" s="35">
        <f>F68*G68</f>
        <v>0</v>
      </c>
      <c r="I68" s="50"/>
      <c r="J68" s="51"/>
      <c r="K68" s="20"/>
    </row>
    <row r="69" spans="2:11" s="14" customFormat="1" ht="13.5" thickBot="1" x14ac:dyDescent="0.25">
      <c r="B69" s="12"/>
      <c r="C69" s="47" t="s">
        <v>121</v>
      </c>
      <c r="D69" s="244" t="s">
        <v>122</v>
      </c>
      <c r="E69" s="245"/>
      <c r="F69" s="245"/>
      <c r="G69" s="245"/>
      <c r="H69" s="246"/>
      <c r="I69" s="28">
        <f>SUM(H70:H76)</f>
        <v>0</v>
      </c>
      <c r="J69" s="29"/>
      <c r="K69" s="20"/>
    </row>
    <row r="70" spans="2:11" s="14" customFormat="1" x14ac:dyDescent="0.2">
      <c r="B70" s="12"/>
      <c r="C70" s="52" t="s">
        <v>123</v>
      </c>
      <c r="D70" s="53" t="s">
        <v>116</v>
      </c>
      <c r="E70" s="49"/>
      <c r="F70" s="46"/>
      <c r="G70" s="44"/>
      <c r="H70" s="54"/>
      <c r="I70" s="50"/>
      <c r="J70" s="51"/>
      <c r="K70" s="20"/>
    </row>
    <row r="71" spans="2:11" s="14" customFormat="1" ht="25.5" x14ac:dyDescent="0.2">
      <c r="B71" s="12"/>
      <c r="C71" s="58" t="s">
        <v>124</v>
      </c>
      <c r="D71" s="77" t="s">
        <v>125</v>
      </c>
      <c r="E71" s="56" t="s">
        <v>29</v>
      </c>
      <c r="F71" s="57">
        <v>9</v>
      </c>
      <c r="G71" s="50"/>
      <c r="H71" s="35">
        <f>F71*G71</f>
        <v>0</v>
      </c>
      <c r="I71" s="50"/>
      <c r="J71" s="51"/>
      <c r="K71" s="20"/>
    </row>
    <row r="72" spans="2:11" s="14" customFormat="1" x14ac:dyDescent="0.2">
      <c r="B72" s="12"/>
      <c r="C72" s="52" t="s">
        <v>126</v>
      </c>
      <c r="D72" s="78" t="s">
        <v>127</v>
      </c>
      <c r="E72" s="45"/>
      <c r="F72" s="57"/>
      <c r="G72" s="50"/>
      <c r="H72" s="35"/>
      <c r="I72" s="50"/>
      <c r="J72" s="51"/>
      <c r="K72" s="20"/>
    </row>
    <row r="73" spans="2:11" s="14" customFormat="1" x14ac:dyDescent="0.2">
      <c r="B73" s="12"/>
      <c r="C73" s="58" t="s">
        <v>128</v>
      </c>
      <c r="D73" s="41" t="s">
        <v>129</v>
      </c>
      <c r="E73" s="45" t="s">
        <v>29</v>
      </c>
      <c r="F73" s="57">
        <v>25</v>
      </c>
      <c r="G73" s="50"/>
      <c r="H73" s="35">
        <f>F73*G73</f>
        <v>0</v>
      </c>
      <c r="I73" s="50"/>
      <c r="J73" s="51"/>
      <c r="K73" s="20"/>
    </row>
    <row r="74" spans="2:11" s="14" customFormat="1" x14ac:dyDescent="0.2">
      <c r="B74" s="12"/>
      <c r="C74" s="52" t="s">
        <v>130</v>
      </c>
      <c r="D74" s="78" t="s">
        <v>131</v>
      </c>
      <c r="E74" s="42"/>
      <c r="F74" s="57"/>
      <c r="G74" s="50"/>
      <c r="H74" s="35"/>
      <c r="I74" s="50"/>
      <c r="J74" s="51"/>
      <c r="K74" s="20"/>
    </row>
    <row r="75" spans="2:11" s="14" customFormat="1" x14ac:dyDescent="0.2">
      <c r="B75" s="12"/>
      <c r="C75" s="58" t="s">
        <v>132</v>
      </c>
      <c r="D75" s="74" t="s">
        <v>133</v>
      </c>
      <c r="E75" s="75" t="s">
        <v>29</v>
      </c>
      <c r="F75" s="46">
        <v>38</v>
      </c>
      <c r="G75" s="44"/>
      <c r="H75" s="35">
        <f>F75*G75</f>
        <v>0</v>
      </c>
      <c r="I75" s="50"/>
      <c r="J75" s="51"/>
      <c r="K75" s="20"/>
    </row>
    <row r="76" spans="2:11" s="14" customFormat="1" ht="13.5" thickBot="1" x14ac:dyDescent="0.25">
      <c r="B76" s="12"/>
      <c r="C76" s="58" t="s">
        <v>134</v>
      </c>
      <c r="D76" s="41" t="s">
        <v>135</v>
      </c>
      <c r="E76" s="56" t="s">
        <v>64</v>
      </c>
      <c r="F76" s="57">
        <v>40</v>
      </c>
      <c r="G76" s="50"/>
      <c r="H76" s="35">
        <f>F76*G76</f>
        <v>0</v>
      </c>
      <c r="I76" s="50"/>
      <c r="J76" s="51"/>
      <c r="K76" s="20"/>
    </row>
    <row r="77" spans="2:11" s="14" customFormat="1" ht="13.5" thickBot="1" x14ac:dyDescent="0.25">
      <c r="B77" s="12"/>
      <c r="C77" s="47" t="s">
        <v>136</v>
      </c>
      <c r="D77" s="244" t="s">
        <v>137</v>
      </c>
      <c r="E77" s="245"/>
      <c r="F77" s="245"/>
      <c r="G77" s="245"/>
      <c r="H77" s="246"/>
      <c r="I77" s="28">
        <f>SUM(H78)</f>
        <v>0</v>
      </c>
      <c r="J77" s="29"/>
      <c r="K77" s="20"/>
    </row>
    <row r="78" spans="2:11" s="14" customFormat="1" ht="13.5" thickBot="1" x14ac:dyDescent="0.25">
      <c r="B78" s="12"/>
      <c r="C78" s="58" t="s">
        <v>138</v>
      </c>
      <c r="D78" s="79" t="s">
        <v>139</v>
      </c>
      <c r="E78" s="56" t="s">
        <v>29</v>
      </c>
      <c r="F78" s="80">
        <v>60</v>
      </c>
      <c r="G78" s="50"/>
      <c r="H78" s="35">
        <f>F78*G78</f>
        <v>0</v>
      </c>
      <c r="I78" s="50"/>
      <c r="J78" s="51"/>
      <c r="K78" s="20"/>
    </row>
    <row r="79" spans="2:11" s="14" customFormat="1" ht="13.5" thickBot="1" x14ac:dyDescent="0.25">
      <c r="B79" s="12"/>
      <c r="C79" s="47" t="s">
        <v>140</v>
      </c>
      <c r="D79" s="244" t="s">
        <v>141</v>
      </c>
      <c r="E79" s="245"/>
      <c r="F79" s="245"/>
      <c r="G79" s="245"/>
      <c r="H79" s="246"/>
      <c r="I79" s="28">
        <f>SUM(H80:H83)</f>
        <v>0</v>
      </c>
      <c r="J79" s="29"/>
      <c r="K79" s="20"/>
    </row>
    <row r="80" spans="2:11" s="14" customFormat="1" x14ac:dyDescent="0.2">
      <c r="B80" s="12"/>
      <c r="C80" s="52" t="s">
        <v>142</v>
      </c>
      <c r="D80" s="53" t="s">
        <v>143</v>
      </c>
      <c r="E80" s="49"/>
      <c r="F80" s="46"/>
      <c r="G80" s="44"/>
      <c r="H80" s="54"/>
      <c r="I80" s="50"/>
      <c r="J80" s="51"/>
      <c r="K80" s="20"/>
    </row>
    <row r="81" spans="2:11" s="14" customFormat="1" ht="25.5" x14ac:dyDescent="0.2">
      <c r="B81" s="12"/>
      <c r="C81" s="58" t="s">
        <v>144</v>
      </c>
      <c r="D81" s="77" t="s">
        <v>145</v>
      </c>
      <c r="E81" s="45" t="s">
        <v>29</v>
      </c>
      <c r="F81" s="57">
        <v>15</v>
      </c>
      <c r="G81" s="50"/>
      <c r="H81" s="35">
        <f>F81*G81</f>
        <v>0</v>
      </c>
      <c r="I81" s="50"/>
      <c r="J81" s="51"/>
      <c r="K81" s="20"/>
    </row>
    <row r="82" spans="2:11" s="14" customFormat="1" x14ac:dyDescent="0.2">
      <c r="B82" s="12"/>
      <c r="C82" s="52" t="s">
        <v>146</v>
      </c>
      <c r="D82" s="78" t="s">
        <v>147</v>
      </c>
      <c r="E82" s="45"/>
      <c r="F82" s="57"/>
      <c r="G82" s="50"/>
      <c r="H82" s="35"/>
      <c r="I82" s="50"/>
      <c r="J82" s="51"/>
      <c r="K82" s="20"/>
    </row>
    <row r="83" spans="2:11" s="14" customFormat="1" ht="26.25" thickBot="1" x14ac:dyDescent="0.25">
      <c r="B83" s="12"/>
      <c r="C83" s="58" t="s">
        <v>148</v>
      </c>
      <c r="D83" s="77" t="s">
        <v>149</v>
      </c>
      <c r="E83" s="42" t="s">
        <v>29</v>
      </c>
      <c r="F83" s="57">
        <v>17</v>
      </c>
      <c r="G83" s="50"/>
      <c r="H83" s="35">
        <f>F83*G83</f>
        <v>0</v>
      </c>
      <c r="I83" s="50"/>
      <c r="J83" s="51"/>
      <c r="K83" s="20"/>
    </row>
    <row r="84" spans="2:11" s="14" customFormat="1" ht="13.5" thickBot="1" x14ac:dyDescent="0.25">
      <c r="B84" s="12"/>
      <c r="C84" s="47" t="s">
        <v>150</v>
      </c>
      <c r="D84" s="244" t="s">
        <v>151</v>
      </c>
      <c r="E84" s="245"/>
      <c r="F84" s="245"/>
      <c r="G84" s="245"/>
      <c r="H84" s="246"/>
      <c r="I84" s="28">
        <f>SUM(H85:H90)</f>
        <v>0</v>
      </c>
      <c r="J84" s="29" t="e">
        <f>I84/$I$151</f>
        <v>#DIV/0!</v>
      </c>
      <c r="K84" s="20"/>
    </row>
    <row r="85" spans="2:11" s="14" customFormat="1" x14ac:dyDescent="0.2">
      <c r="B85" s="12"/>
      <c r="C85" s="52" t="s">
        <v>152</v>
      </c>
      <c r="D85" s="53" t="s">
        <v>153</v>
      </c>
      <c r="E85" s="49"/>
      <c r="F85" s="46"/>
      <c r="G85" s="44"/>
      <c r="H85" s="54"/>
      <c r="I85" s="50"/>
      <c r="J85" s="51"/>
      <c r="K85" s="20"/>
    </row>
    <row r="86" spans="2:11" s="14" customFormat="1" ht="51" x14ac:dyDescent="0.2">
      <c r="B86" s="12"/>
      <c r="C86" s="58" t="s">
        <v>154</v>
      </c>
      <c r="D86" s="41" t="s">
        <v>155</v>
      </c>
      <c r="E86" s="56" t="s">
        <v>17</v>
      </c>
      <c r="F86" s="57">
        <v>4</v>
      </c>
      <c r="G86" s="50"/>
      <c r="H86" s="35">
        <f>F86*G86</f>
        <v>0</v>
      </c>
      <c r="I86" s="50"/>
      <c r="J86" s="51"/>
      <c r="K86" s="20"/>
    </row>
    <row r="87" spans="2:11" s="14" customFormat="1" x14ac:dyDescent="0.2">
      <c r="B87" s="12"/>
      <c r="C87" s="52" t="s">
        <v>156</v>
      </c>
      <c r="D87" s="78" t="s">
        <v>157</v>
      </c>
      <c r="E87" s="45"/>
      <c r="F87" s="57"/>
      <c r="G87" s="50"/>
      <c r="H87" s="35"/>
      <c r="I87" s="50"/>
      <c r="J87" s="51"/>
      <c r="K87" s="20"/>
    </row>
    <row r="88" spans="2:11" s="14" customFormat="1" ht="25.5" x14ac:dyDescent="0.2">
      <c r="B88" s="12"/>
      <c r="C88" s="58" t="s">
        <v>158</v>
      </c>
      <c r="D88" s="77" t="s">
        <v>159</v>
      </c>
      <c r="E88" s="45" t="s">
        <v>17</v>
      </c>
      <c r="F88" s="57">
        <v>1</v>
      </c>
      <c r="G88" s="50"/>
      <c r="H88" s="35">
        <f>F88*G88</f>
        <v>0</v>
      </c>
      <c r="I88" s="50"/>
      <c r="J88" s="51"/>
      <c r="K88" s="20"/>
    </row>
    <row r="89" spans="2:11" s="14" customFormat="1" ht="25.5" x14ac:dyDescent="0.2">
      <c r="B89" s="12"/>
      <c r="C89" s="58" t="s">
        <v>160</v>
      </c>
      <c r="D89" s="74" t="s">
        <v>161</v>
      </c>
      <c r="E89" s="75" t="s">
        <v>17</v>
      </c>
      <c r="F89" s="46">
        <v>1</v>
      </c>
      <c r="G89" s="44"/>
      <c r="H89" s="35">
        <f>F89*G89</f>
        <v>0</v>
      </c>
      <c r="I89" s="50"/>
      <c r="J89" s="51"/>
      <c r="K89" s="20"/>
    </row>
    <row r="90" spans="2:11" s="90" customFormat="1" ht="26.25" thickBot="1" x14ac:dyDescent="0.25">
      <c r="B90" s="81"/>
      <c r="C90" s="82" t="s">
        <v>162</v>
      </c>
      <c r="D90" s="83" t="s">
        <v>163</v>
      </c>
      <c r="E90" s="84" t="s">
        <v>17</v>
      </c>
      <c r="F90" s="85">
        <v>4</v>
      </c>
      <c r="G90" s="86"/>
      <c r="H90" s="87">
        <f>F90*G90</f>
        <v>0</v>
      </c>
      <c r="I90" s="86"/>
      <c r="J90" s="88"/>
      <c r="K90" s="89"/>
    </row>
    <row r="91" spans="2:11" s="14" customFormat="1" ht="13.5" thickBot="1" x14ac:dyDescent="0.25">
      <c r="B91" s="12"/>
      <c r="C91" s="47" t="s">
        <v>164</v>
      </c>
      <c r="D91" s="244" t="s">
        <v>165</v>
      </c>
      <c r="E91" s="245"/>
      <c r="F91" s="245"/>
      <c r="G91" s="245"/>
      <c r="H91" s="246"/>
      <c r="I91" s="28">
        <f>SUM(H92:H96)</f>
        <v>0</v>
      </c>
      <c r="J91" s="29"/>
      <c r="K91" s="20"/>
    </row>
    <row r="92" spans="2:11" s="14" customFormat="1" x14ac:dyDescent="0.2">
      <c r="B92" s="12"/>
      <c r="C92" s="52" t="s">
        <v>166</v>
      </c>
      <c r="D92" s="53" t="s">
        <v>167</v>
      </c>
      <c r="E92" s="49"/>
      <c r="F92" s="46"/>
      <c r="G92" s="44"/>
      <c r="H92" s="54"/>
      <c r="I92" s="50"/>
      <c r="J92" s="51"/>
      <c r="K92" s="20"/>
    </row>
    <row r="93" spans="2:11" s="14" customFormat="1" ht="25.5" x14ac:dyDescent="0.2">
      <c r="B93" s="12"/>
      <c r="C93" s="58" t="s">
        <v>168</v>
      </c>
      <c r="D93" s="41" t="s">
        <v>169</v>
      </c>
      <c r="E93" s="56" t="s">
        <v>12</v>
      </c>
      <c r="F93" s="57">
        <v>1</v>
      </c>
      <c r="G93" s="50"/>
      <c r="H93" s="35">
        <f>F93*G93</f>
        <v>0</v>
      </c>
      <c r="I93" s="50"/>
      <c r="J93" s="51"/>
      <c r="K93" s="20"/>
    </row>
    <row r="94" spans="2:11" s="14" customFormat="1" x14ac:dyDescent="0.2">
      <c r="B94" s="12"/>
      <c r="C94" s="58" t="s">
        <v>170</v>
      </c>
      <c r="D94" s="77" t="s">
        <v>171</v>
      </c>
      <c r="E94" s="45" t="s">
        <v>64</v>
      </c>
      <c r="F94" s="57">
        <v>3.5</v>
      </c>
      <c r="G94" s="50"/>
      <c r="H94" s="35">
        <f>F94*G94</f>
        <v>0</v>
      </c>
      <c r="I94" s="50"/>
      <c r="J94" s="51"/>
      <c r="K94" s="20"/>
    </row>
    <row r="95" spans="2:11" s="14" customFormat="1" ht="25.5" x14ac:dyDescent="0.2">
      <c r="B95" s="12"/>
      <c r="C95" s="58" t="s">
        <v>172</v>
      </c>
      <c r="D95" s="77" t="s">
        <v>173</v>
      </c>
      <c r="E95" s="45" t="s">
        <v>29</v>
      </c>
      <c r="F95" s="57">
        <v>5</v>
      </c>
      <c r="G95" s="50"/>
      <c r="H95" s="35">
        <f>F95*G95</f>
        <v>0</v>
      </c>
      <c r="I95" s="50"/>
      <c r="J95" s="51"/>
      <c r="K95" s="20"/>
    </row>
    <row r="96" spans="2:11" s="14" customFormat="1" ht="25.5" x14ac:dyDescent="0.2">
      <c r="B96" s="60"/>
      <c r="C96" s="61" t="s">
        <v>174</v>
      </c>
      <c r="D96" s="91" t="s">
        <v>175</v>
      </c>
      <c r="E96" s="92" t="s">
        <v>17</v>
      </c>
      <c r="F96" s="93">
        <v>1</v>
      </c>
      <c r="G96" s="94"/>
      <c r="H96" s="66">
        <f>F96*G96</f>
        <v>0</v>
      </c>
      <c r="I96" s="65"/>
      <c r="J96" s="67"/>
      <c r="K96" s="68"/>
    </row>
    <row r="97" spans="2:11" s="14" customFormat="1" ht="13.5" thickBot="1" x14ac:dyDescent="0.25">
      <c r="B97" s="69"/>
      <c r="C97" s="70" t="s">
        <v>176</v>
      </c>
      <c r="D97" s="247" t="s">
        <v>177</v>
      </c>
      <c r="E97" s="248"/>
      <c r="F97" s="248"/>
      <c r="G97" s="248"/>
      <c r="H97" s="249"/>
      <c r="I97" s="71">
        <f>SUM(H98:H109)</f>
        <v>0</v>
      </c>
      <c r="J97" s="72"/>
      <c r="K97" s="73"/>
    </row>
    <row r="98" spans="2:11" s="14" customFormat="1" ht="38.25" x14ac:dyDescent="0.2">
      <c r="B98" s="12"/>
      <c r="C98" s="52" t="s">
        <v>178</v>
      </c>
      <c r="D98" s="53" t="s">
        <v>179</v>
      </c>
      <c r="E98" s="49"/>
      <c r="F98" s="46"/>
      <c r="G98" s="44"/>
      <c r="H98" s="54"/>
      <c r="I98" s="50"/>
      <c r="J98" s="51"/>
      <c r="K98" s="20"/>
    </row>
    <row r="99" spans="2:11" s="14" customFormat="1" ht="76.5" x14ac:dyDescent="0.2">
      <c r="B99" s="12"/>
      <c r="C99" s="58" t="s">
        <v>180</v>
      </c>
      <c r="D99" s="41" t="s">
        <v>181</v>
      </c>
      <c r="E99" s="56" t="s">
        <v>29</v>
      </c>
      <c r="F99" s="57">
        <v>313</v>
      </c>
      <c r="G99" s="50"/>
      <c r="H99" s="35">
        <f t="shared" ref="H99:H109" si="2">F99*G99</f>
        <v>0</v>
      </c>
      <c r="I99" s="50"/>
      <c r="J99" s="51"/>
      <c r="K99" s="20"/>
    </row>
    <row r="100" spans="2:11" s="14" customFormat="1" ht="63.75" x14ac:dyDescent="0.2">
      <c r="B100" s="12"/>
      <c r="C100" s="58" t="s">
        <v>182</v>
      </c>
      <c r="D100" s="77" t="s">
        <v>183</v>
      </c>
      <c r="E100" s="45" t="s">
        <v>29</v>
      </c>
      <c r="F100" s="57">
        <v>170</v>
      </c>
      <c r="G100" s="50"/>
      <c r="H100" s="35">
        <f t="shared" si="2"/>
        <v>0</v>
      </c>
      <c r="I100" s="50"/>
      <c r="J100" s="51"/>
      <c r="K100" s="20"/>
    </row>
    <row r="101" spans="2:11" s="14" customFormat="1" ht="63.75" x14ac:dyDescent="0.2">
      <c r="B101" s="12"/>
      <c r="C101" s="58" t="s">
        <v>184</v>
      </c>
      <c r="D101" s="77" t="s">
        <v>185</v>
      </c>
      <c r="E101" s="45" t="s">
        <v>29</v>
      </c>
      <c r="F101" s="57">
        <v>128</v>
      </c>
      <c r="G101" s="50"/>
      <c r="H101" s="35">
        <f t="shared" si="2"/>
        <v>0</v>
      </c>
      <c r="I101" s="50"/>
      <c r="J101" s="51"/>
      <c r="K101" s="20"/>
    </row>
    <row r="102" spans="2:11" s="14" customFormat="1" ht="51" x14ac:dyDescent="0.2">
      <c r="B102" s="12"/>
      <c r="C102" s="58" t="s">
        <v>186</v>
      </c>
      <c r="D102" s="74" t="s">
        <v>187</v>
      </c>
      <c r="E102" s="75" t="s">
        <v>17</v>
      </c>
      <c r="F102" s="46">
        <v>5</v>
      </c>
      <c r="G102" s="44"/>
      <c r="H102" s="35">
        <f t="shared" si="2"/>
        <v>0</v>
      </c>
      <c r="I102" s="50"/>
      <c r="J102" s="51"/>
      <c r="K102" s="20"/>
    </row>
    <row r="103" spans="2:11" s="14" customFormat="1" ht="51" x14ac:dyDescent="0.2">
      <c r="B103" s="12"/>
      <c r="C103" s="58" t="s">
        <v>188</v>
      </c>
      <c r="D103" s="41" t="s">
        <v>189</v>
      </c>
      <c r="E103" s="56" t="s">
        <v>29</v>
      </c>
      <c r="F103" s="57">
        <v>72</v>
      </c>
      <c r="G103" s="50"/>
      <c r="H103" s="35">
        <f t="shared" si="2"/>
        <v>0</v>
      </c>
      <c r="I103" s="50"/>
      <c r="J103" s="51"/>
      <c r="K103" s="20"/>
    </row>
    <row r="104" spans="2:11" s="14" customFormat="1" ht="51" x14ac:dyDescent="0.2">
      <c r="B104" s="12"/>
      <c r="C104" s="58" t="s">
        <v>190</v>
      </c>
      <c r="D104" s="77" t="s">
        <v>191</v>
      </c>
      <c r="E104" s="45" t="s">
        <v>64</v>
      </c>
      <c r="F104" s="57">
        <v>60</v>
      </c>
      <c r="G104" s="50"/>
      <c r="H104" s="35">
        <f t="shared" si="2"/>
        <v>0</v>
      </c>
      <c r="I104" s="50"/>
      <c r="J104" s="51"/>
      <c r="K104" s="20"/>
    </row>
    <row r="105" spans="2:11" s="14" customFormat="1" x14ac:dyDescent="0.2">
      <c r="B105" s="12"/>
      <c r="C105" s="58" t="s">
        <v>192</v>
      </c>
      <c r="D105" s="77" t="s">
        <v>193</v>
      </c>
      <c r="E105" s="45" t="s">
        <v>29</v>
      </c>
      <c r="F105" s="57">
        <v>25</v>
      </c>
      <c r="G105" s="50"/>
      <c r="H105" s="35">
        <f t="shared" si="2"/>
        <v>0</v>
      </c>
      <c r="I105" s="50"/>
      <c r="J105" s="51"/>
      <c r="K105" s="20"/>
    </row>
    <row r="106" spans="2:11" s="14" customFormat="1" ht="25.5" x14ac:dyDescent="0.2">
      <c r="B106" s="12"/>
      <c r="C106" s="58" t="s">
        <v>194</v>
      </c>
      <c r="D106" s="74" t="s">
        <v>195</v>
      </c>
      <c r="E106" s="75" t="s">
        <v>29</v>
      </c>
      <c r="F106" s="46">
        <v>320</v>
      </c>
      <c r="G106" s="44"/>
      <c r="H106" s="35">
        <f t="shared" si="2"/>
        <v>0</v>
      </c>
      <c r="I106" s="50"/>
      <c r="J106" s="51"/>
      <c r="K106" s="20"/>
    </row>
    <row r="107" spans="2:11" s="14" customFormat="1" ht="25.5" x14ac:dyDescent="0.2">
      <c r="B107" s="12"/>
      <c r="C107" s="58" t="s">
        <v>196</v>
      </c>
      <c r="D107" s="41" t="s">
        <v>197</v>
      </c>
      <c r="E107" s="56" t="s">
        <v>29</v>
      </c>
      <c r="F107" s="57">
        <v>68</v>
      </c>
      <c r="G107" s="50"/>
      <c r="H107" s="35">
        <f t="shared" si="2"/>
        <v>0</v>
      </c>
      <c r="I107" s="50"/>
      <c r="J107" s="51"/>
      <c r="K107" s="20"/>
    </row>
    <row r="108" spans="2:11" s="14" customFormat="1" ht="25.5" x14ac:dyDescent="0.2">
      <c r="B108" s="12"/>
      <c r="C108" s="58" t="s">
        <v>198</v>
      </c>
      <c r="D108" s="77" t="s">
        <v>199</v>
      </c>
      <c r="E108" s="45" t="s">
        <v>29</v>
      </c>
      <c r="F108" s="57">
        <v>230</v>
      </c>
      <c r="G108" s="50"/>
      <c r="H108" s="35">
        <f t="shared" si="2"/>
        <v>0</v>
      </c>
      <c r="I108" s="50"/>
      <c r="J108" s="51"/>
      <c r="K108" s="20"/>
    </row>
    <row r="109" spans="2:11" s="14" customFormat="1" ht="13.5" thickBot="1" x14ac:dyDescent="0.25">
      <c r="B109" s="12"/>
      <c r="C109" s="58" t="s">
        <v>200</v>
      </c>
      <c r="D109" s="77" t="s">
        <v>201</v>
      </c>
      <c r="E109" s="45" t="s">
        <v>29</v>
      </c>
      <c r="F109" s="57">
        <v>30</v>
      </c>
      <c r="G109" s="50"/>
      <c r="H109" s="35">
        <f t="shared" si="2"/>
        <v>0</v>
      </c>
      <c r="I109" s="50"/>
      <c r="J109" s="51"/>
      <c r="K109" s="20"/>
    </row>
    <row r="110" spans="2:11" s="14" customFormat="1" ht="13.5" thickBot="1" x14ac:dyDescent="0.25">
      <c r="B110" s="12"/>
      <c r="C110" s="47" t="s">
        <v>202</v>
      </c>
      <c r="D110" s="244" t="s">
        <v>203</v>
      </c>
      <c r="E110" s="245"/>
      <c r="F110" s="245"/>
      <c r="G110" s="245"/>
      <c r="H110" s="246"/>
      <c r="I110" s="28">
        <f>SUM(H111:H136)</f>
        <v>0</v>
      </c>
      <c r="J110" s="29"/>
      <c r="K110" s="20"/>
    </row>
    <row r="111" spans="2:11" s="14" customFormat="1" x14ac:dyDescent="0.2">
      <c r="B111" s="12"/>
      <c r="C111" s="52" t="s">
        <v>204</v>
      </c>
      <c r="D111" s="53" t="s">
        <v>116</v>
      </c>
      <c r="E111" s="49"/>
      <c r="F111" s="46"/>
      <c r="G111" s="44"/>
      <c r="H111" s="54"/>
      <c r="I111" s="50"/>
      <c r="J111" s="51"/>
      <c r="K111" s="20"/>
    </row>
    <row r="112" spans="2:11" s="14" customFormat="1" ht="63.75" x14ac:dyDescent="0.2">
      <c r="B112" s="12"/>
      <c r="C112" s="58" t="s">
        <v>205</v>
      </c>
      <c r="D112" s="41" t="s">
        <v>206</v>
      </c>
      <c r="E112" s="56" t="s">
        <v>12</v>
      </c>
      <c r="F112" s="57">
        <v>1</v>
      </c>
      <c r="G112" s="50"/>
      <c r="H112" s="35">
        <f>F112*G112</f>
        <v>0</v>
      </c>
      <c r="I112" s="50"/>
      <c r="J112" s="51"/>
      <c r="K112" s="20"/>
    </row>
    <row r="113" spans="2:11" s="14" customFormat="1" ht="55.5" customHeight="1" x14ac:dyDescent="0.2">
      <c r="B113" s="12"/>
      <c r="C113" s="58" t="s">
        <v>207</v>
      </c>
      <c r="D113" s="77" t="s">
        <v>208</v>
      </c>
      <c r="E113" s="45" t="s">
        <v>64</v>
      </c>
      <c r="F113" s="57">
        <v>25</v>
      </c>
      <c r="G113" s="50"/>
      <c r="H113" s="35">
        <f t="shared" ref="H113:H114" si="3">F113*G113</f>
        <v>0</v>
      </c>
      <c r="I113" s="50"/>
      <c r="J113" s="51"/>
      <c r="K113" s="20"/>
    </row>
    <row r="114" spans="2:11" s="14" customFormat="1" ht="63.75" x14ac:dyDescent="0.2">
      <c r="B114" s="12"/>
      <c r="C114" s="58" t="s">
        <v>209</v>
      </c>
      <c r="D114" s="77" t="s">
        <v>210</v>
      </c>
      <c r="E114" s="45" t="s">
        <v>12</v>
      </c>
      <c r="F114" s="57">
        <v>1</v>
      </c>
      <c r="G114" s="50"/>
      <c r="H114" s="35">
        <f t="shared" si="3"/>
        <v>0</v>
      </c>
      <c r="I114" s="50"/>
      <c r="J114" s="51"/>
      <c r="K114" s="20"/>
    </row>
    <row r="115" spans="2:11" s="14" customFormat="1" ht="21.75" customHeight="1" x14ac:dyDescent="0.2">
      <c r="B115" s="12"/>
      <c r="C115" s="58" t="s">
        <v>211</v>
      </c>
      <c r="D115" s="74" t="s">
        <v>212</v>
      </c>
      <c r="E115" s="75" t="s">
        <v>17</v>
      </c>
      <c r="F115" s="46">
        <v>1</v>
      </c>
      <c r="G115" s="44"/>
      <c r="H115" s="35">
        <f>F115*G115</f>
        <v>0</v>
      </c>
      <c r="I115" s="50"/>
      <c r="J115" s="51"/>
      <c r="K115" s="20"/>
    </row>
    <row r="116" spans="2:11" s="14" customFormat="1" x14ac:dyDescent="0.2">
      <c r="B116" s="12"/>
      <c r="C116" s="58" t="s">
        <v>213</v>
      </c>
      <c r="D116" s="41" t="s">
        <v>214</v>
      </c>
      <c r="E116" s="56" t="s">
        <v>17</v>
      </c>
      <c r="F116" s="57">
        <v>1</v>
      </c>
      <c r="G116" s="50"/>
      <c r="H116" s="35">
        <f>F116*G116</f>
        <v>0</v>
      </c>
      <c r="I116" s="50"/>
      <c r="J116" s="51"/>
      <c r="K116" s="20"/>
    </row>
    <row r="117" spans="2:11" s="14" customFormat="1" x14ac:dyDescent="0.2">
      <c r="B117" s="12"/>
      <c r="C117" s="52" t="s">
        <v>215</v>
      </c>
      <c r="D117" s="53" t="s">
        <v>216</v>
      </c>
      <c r="E117" s="45"/>
      <c r="F117" s="57"/>
      <c r="G117" s="50"/>
      <c r="H117" s="35"/>
      <c r="I117" s="50"/>
      <c r="J117" s="51"/>
      <c r="K117" s="20"/>
    </row>
    <row r="118" spans="2:11" s="14" customFormat="1" ht="25.5" x14ac:dyDescent="0.2">
      <c r="B118" s="12"/>
      <c r="C118" s="58" t="s">
        <v>217</v>
      </c>
      <c r="D118" s="77" t="s">
        <v>218</v>
      </c>
      <c r="E118" s="45" t="s">
        <v>17</v>
      </c>
      <c r="F118" s="57">
        <v>2</v>
      </c>
      <c r="G118" s="50"/>
      <c r="H118" s="35">
        <f>F118*G118</f>
        <v>0</v>
      </c>
      <c r="I118" s="50"/>
      <c r="J118" s="51"/>
      <c r="K118" s="20"/>
    </row>
    <row r="119" spans="2:11" s="14" customFormat="1" x14ac:dyDescent="0.2">
      <c r="B119" s="12"/>
      <c r="C119" s="58" t="s">
        <v>219</v>
      </c>
      <c r="D119" s="74" t="s">
        <v>220</v>
      </c>
      <c r="E119" s="45" t="s">
        <v>17</v>
      </c>
      <c r="F119" s="46">
        <v>2</v>
      </c>
      <c r="G119" s="44"/>
      <c r="H119" s="35">
        <f>F119*G119</f>
        <v>0</v>
      </c>
      <c r="I119" s="50"/>
      <c r="J119" s="51"/>
      <c r="K119" s="20"/>
    </row>
    <row r="120" spans="2:11" s="14" customFormat="1" x14ac:dyDescent="0.2">
      <c r="B120" s="12"/>
      <c r="C120" s="58" t="s">
        <v>221</v>
      </c>
      <c r="D120" s="41" t="s">
        <v>222</v>
      </c>
      <c r="E120" s="45" t="s">
        <v>17</v>
      </c>
      <c r="F120" s="57">
        <v>2</v>
      </c>
      <c r="G120" s="50"/>
      <c r="H120" s="35">
        <f>F120*G120</f>
        <v>0</v>
      </c>
      <c r="I120" s="50"/>
      <c r="J120" s="51"/>
      <c r="K120" s="20"/>
    </row>
    <row r="121" spans="2:11" s="14" customFormat="1" x14ac:dyDescent="0.2">
      <c r="B121" s="12"/>
      <c r="C121" s="52" t="s">
        <v>223</v>
      </c>
      <c r="D121" s="53" t="s">
        <v>224</v>
      </c>
      <c r="E121" s="45"/>
      <c r="F121" s="57"/>
      <c r="G121" s="50"/>
      <c r="H121" s="35"/>
      <c r="I121" s="50"/>
      <c r="J121" s="51"/>
      <c r="K121" s="20"/>
    </row>
    <row r="122" spans="2:11" s="14" customFormat="1" x14ac:dyDescent="0.2">
      <c r="B122" s="12"/>
      <c r="C122" s="58" t="s">
        <v>225</v>
      </c>
      <c r="D122" s="77" t="s">
        <v>226</v>
      </c>
      <c r="E122" s="45" t="s">
        <v>17</v>
      </c>
      <c r="F122" s="57">
        <v>2</v>
      </c>
      <c r="G122" s="50"/>
      <c r="H122" s="35">
        <f>F122*G122</f>
        <v>0</v>
      </c>
      <c r="I122" s="50"/>
      <c r="J122" s="51"/>
      <c r="K122" s="20"/>
    </row>
    <row r="123" spans="2:11" s="14" customFormat="1" x14ac:dyDescent="0.2">
      <c r="B123" s="12"/>
      <c r="C123" s="58" t="s">
        <v>227</v>
      </c>
      <c r="D123" s="41" t="s">
        <v>228</v>
      </c>
      <c r="E123" s="45" t="s">
        <v>17</v>
      </c>
      <c r="F123" s="57">
        <v>2</v>
      </c>
      <c r="G123" s="50"/>
      <c r="H123" s="35">
        <f>F123*G123</f>
        <v>0</v>
      </c>
      <c r="I123" s="50"/>
      <c r="J123" s="51"/>
      <c r="K123" s="20"/>
    </row>
    <row r="124" spans="2:11" s="14" customFormat="1" x14ac:dyDescent="0.2">
      <c r="B124" s="12"/>
      <c r="C124" s="58" t="s">
        <v>229</v>
      </c>
      <c r="D124" s="77" t="s">
        <v>230</v>
      </c>
      <c r="E124" s="45" t="s">
        <v>17</v>
      </c>
      <c r="F124" s="57">
        <v>2</v>
      </c>
      <c r="G124" s="50"/>
      <c r="H124" s="35">
        <f t="shared" ref="H124:H125" si="4">F124*G124</f>
        <v>0</v>
      </c>
      <c r="I124" s="50"/>
      <c r="J124" s="51"/>
      <c r="K124" s="20"/>
    </row>
    <row r="125" spans="2:11" s="14" customFormat="1" x14ac:dyDescent="0.2">
      <c r="B125" s="12"/>
      <c r="C125" s="58" t="s">
        <v>231</v>
      </c>
      <c r="D125" s="77" t="s">
        <v>232</v>
      </c>
      <c r="E125" s="45" t="s">
        <v>17</v>
      </c>
      <c r="F125" s="57">
        <v>1</v>
      </c>
      <c r="G125" s="50"/>
      <c r="H125" s="35">
        <f t="shared" si="4"/>
        <v>0</v>
      </c>
      <c r="I125" s="50"/>
      <c r="J125" s="51"/>
      <c r="K125" s="20"/>
    </row>
    <row r="126" spans="2:11" s="14" customFormat="1" x14ac:dyDescent="0.2">
      <c r="B126" s="12"/>
      <c r="C126" s="52" t="s">
        <v>233</v>
      </c>
      <c r="D126" s="53" t="s">
        <v>234</v>
      </c>
      <c r="E126" s="75"/>
      <c r="F126" s="46"/>
      <c r="G126" s="44"/>
      <c r="H126" s="35">
        <f>F126*G126</f>
        <v>0</v>
      </c>
      <c r="I126" s="50"/>
      <c r="J126" s="51"/>
      <c r="K126" s="20"/>
    </row>
    <row r="127" spans="2:11" s="14" customFormat="1" x14ac:dyDescent="0.2">
      <c r="B127" s="12"/>
      <c r="C127" s="58" t="s">
        <v>235</v>
      </c>
      <c r="D127" s="41" t="s">
        <v>236</v>
      </c>
      <c r="E127" s="56" t="s">
        <v>17</v>
      </c>
      <c r="F127" s="57">
        <v>2</v>
      </c>
      <c r="G127" s="50"/>
      <c r="H127" s="35">
        <f>F127*G127</f>
        <v>0</v>
      </c>
      <c r="I127" s="50"/>
      <c r="J127" s="51"/>
      <c r="K127" s="20"/>
    </row>
    <row r="128" spans="2:11" s="14" customFormat="1" x14ac:dyDescent="0.2">
      <c r="B128" s="12"/>
      <c r="C128" s="52" t="s">
        <v>237</v>
      </c>
      <c r="D128" s="53" t="s">
        <v>238</v>
      </c>
      <c r="E128" s="45"/>
      <c r="F128" s="57"/>
      <c r="G128" s="50"/>
      <c r="H128" s="35"/>
      <c r="I128" s="50"/>
      <c r="J128" s="51"/>
      <c r="K128" s="20"/>
    </row>
    <row r="129" spans="2:11" s="14" customFormat="1" x14ac:dyDescent="0.2">
      <c r="B129" s="12"/>
      <c r="C129" s="58" t="s">
        <v>239</v>
      </c>
      <c r="D129" s="77" t="s">
        <v>240</v>
      </c>
      <c r="E129" s="45" t="s">
        <v>17</v>
      </c>
      <c r="F129" s="57">
        <v>1</v>
      </c>
      <c r="G129" s="50"/>
      <c r="H129" s="35">
        <f>F129*G129</f>
        <v>0</v>
      </c>
      <c r="I129" s="50"/>
      <c r="J129" s="51"/>
      <c r="K129" s="20"/>
    </row>
    <row r="130" spans="2:11" s="14" customFormat="1" x14ac:dyDescent="0.2">
      <c r="B130" s="12"/>
      <c r="C130" s="52" t="s">
        <v>241</v>
      </c>
      <c r="D130" s="53" t="s">
        <v>242</v>
      </c>
      <c r="E130" s="75"/>
      <c r="F130" s="46"/>
      <c r="G130" s="44"/>
      <c r="H130" s="35">
        <f>F130*G130</f>
        <v>0</v>
      </c>
      <c r="I130" s="50"/>
      <c r="J130" s="51"/>
      <c r="K130" s="20"/>
    </row>
    <row r="131" spans="2:11" s="14" customFormat="1" x14ac:dyDescent="0.2">
      <c r="B131" s="12"/>
      <c r="C131" s="58" t="s">
        <v>243</v>
      </c>
      <c r="D131" s="41" t="s">
        <v>244</v>
      </c>
      <c r="E131" s="56" t="s">
        <v>64</v>
      </c>
      <c r="F131" s="57">
        <v>40</v>
      </c>
      <c r="G131" s="50"/>
      <c r="H131" s="35">
        <f>F131*G131</f>
        <v>0</v>
      </c>
      <c r="I131" s="50"/>
      <c r="J131" s="51"/>
      <c r="K131" s="20"/>
    </row>
    <row r="132" spans="2:11" s="14" customFormat="1" ht="25.5" x14ac:dyDescent="0.2">
      <c r="B132" s="12"/>
      <c r="C132" s="58" t="s">
        <v>245</v>
      </c>
      <c r="D132" s="77" t="s">
        <v>246</v>
      </c>
      <c r="E132" s="45" t="s">
        <v>17</v>
      </c>
      <c r="F132" s="57">
        <v>1</v>
      </c>
      <c r="G132" s="50"/>
      <c r="H132" s="35">
        <f t="shared" ref="H132:H134" si="5">F132*G132</f>
        <v>0</v>
      </c>
      <c r="I132" s="50"/>
      <c r="J132" s="51"/>
      <c r="K132" s="20"/>
    </row>
    <row r="133" spans="2:11" s="14" customFormat="1" x14ac:dyDescent="0.2">
      <c r="B133" s="12"/>
      <c r="C133" s="58" t="s">
        <v>247</v>
      </c>
      <c r="D133" s="77" t="s">
        <v>248</v>
      </c>
      <c r="E133" s="45" t="s">
        <v>17</v>
      </c>
      <c r="F133" s="57">
        <v>1</v>
      </c>
      <c r="G133" s="50"/>
      <c r="H133" s="35">
        <f t="shared" si="5"/>
        <v>0</v>
      </c>
      <c r="I133" s="50"/>
      <c r="J133" s="51"/>
      <c r="K133" s="20"/>
    </row>
    <row r="134" spans="2:11" s="14" customFormat="1" x14ac:dyDescent="0.2">
      <c r="B134" s="12"/>
      <c r="C134" s="58" t="s">
        <v>249</v>
      </c>
      <c r="D134" s="77" t="s">
        <v>250</v>
      </c>
      <c r="E134" s="45" t="s">
        <v>64</v>
      </c>
      <c r="F134" s="57">
        <v>15</v>
      </c>
      <c r="G134" s="50"/>
      <c r="H134" s="35">
        <f t="shared" si="5"/>
        <v>0</v>
      </c>
      <c r="I134" s="50"/>
      <c r="J134" s="51"/>
      <c r="K134" s="20"/>
    </row>
    <row r="135" spans="2:11" s="14" customFormat="1" ht="25.5" x14ac:dyDescent="0.2">
      <c r="B135" s="12"/>
      <c r="C135" s="58" t="s">
        <v>251</v>
      </c>
      <c r="D135" s="77" t="s">
        <v>252</v>
      </c>
      <c r="E135" s="45" t="s">
        <v>17</v>
      </c>
      <c r="F135" s="57">
        <v>1</v>
      </c>
      <c r="G135" s="50"/>
      <c r="H135" s="35">
        <f>F135*G135</f>
        <v>0</v>
      </c>
      <c r="I135" s="50"/>
      <c r="J135" s="51"/>
      <c r="K135" s="20"/>
    </row>
    <row r="136" spans="2:11" s="14" customFormat="1" ht="25.5" x14ac:dyDescent="0.2">
      <c r="B136" s="60"/>
      <c r="C136" s="61" t="s">
        <v>253</v>
      </c>
      <c r="D136" s="91" t="s">
        <v>254</v>
      </c>
      <c r="E136" s="92" t="s">
        <v>64</v>
      </c>
      <c r="F136" s="93">
        <v>8</v>
      </c>
      <c r="G136" s="94"/>
      <c r="H136" s="66">
        <f>F136*G136</f>
        <v>0</v>
      </c>
      <c r="I136" s="65"/>
      <c r="J136" s="67"/>
      <c r="K136" s="68"/>
    </row>
    <row r="137" spans="2:11" s="14" customFormat="1" ht="13.5" thickBot="1" x14ac:dyDescent="0.25">
      <c r="B137" s="69"/>
      <c r="C137" s="70" t="s">
        <v>255</v>
      </c>
      <c r="D137" s="247" t="s">
        <v>256</v>
      </c>
      <c r="E137" s="248"/>
      <c r="F137" s="248"/>
      <c r="G137" s="248"/>
      <c r="H137" s="249"/>
      <c r="I137" s="71">
        <f>SUM(H138:H140)</f>
        <v>0</v>
      </c>
      <c r="J137" s="72"/>
      <c r="K137" s="73"/>
    </row>
    <row r="138" spans="2:11" s="14" customFormat="1" ht="25.5" x14ac:dyDescent="0.2">
      <c r="B138" s="12"/>
      <c r="C138" s="58" t="s">
        <v>257</v>
      </c>
      <c r="D138" s="95" t="s">
        <v>258</v>
      </c>
      <c r="E138" s="56" t="s">
        <v>17</v>
      </c>
      <c r="F138" s="57">
        <v>3</v>
      </c>
      <c r="G138" s="50"/>
      <c r="H138" s="35">
        <f>F138*G138</f>
        <v>0</v>
      </c>
      <c r="I138" s="50"/>
      <c r="J138" s="51"/>
      <c r="K138" s="20"/>
    </row>
    <row r="139" spans="2:11" s="14" customFormat="1" ht="25.5" x14ac:dyDescent="0.2">
      <c r="B139" s="12"/>
      <c r="C139" s="58" t="s">
        <v>259</v>
      </c>
      <c r="D139" s="95" t="s">
        <v>260</v>
      </c>
      <c r="E139" s="45" t="s">
        <v>17</v>
      </c>
      <c r="F139" s="57">
        <v>1</v>
      </c>
      <c r="G139" s="50"/>
      <c r="H139" s="35">
        <f t="shared" ref="H139:H140" si="6">F139*G139</f>
        <v>0</v>
      </c>
      <c r="I139" s="50"/>
      <c r="J139" s="51"/>
      <c r="K139" s="20"/>
    </row>
    <row r="140" spans="2:11" s="14" customFormat="1" ht="39" thickBot="1" x14ac:dyDescent="0.25">
      <c r="B140" s="12"/>
      <c r="C140" s="58" t="s">
        <v>261</v>
      </c>
      <c r="D140" s="95" t="s">
        <v>262</v>
      </c>
      <c r="E140" s="45" t="s">
        <v>17</v>
      </c>
      <c r="F140" s="57">
        <v>1</v>
      </c>
      <c r="G140" s="50"/>
      <c r="H140" s="35">
        <f t="shared" si="6"/>
        <v>0</v>
      </c>
      <c r="I140" s="50"/>
      <c r="J140" s="51"/>
      <c r="K140" s="20"/>
    </row>
    <row r="141" spans="2:11" s="14" customFormat="1" ht="13.5" thickBot="1" x14ac:dyDescent="0.25">
      <c r="B141" s="12"/>
      <c r="C141" s="47" t="s">
        <v>263</v>
      </c>
      <c r="D141" s="244" t="s">
        <v>264</v>
      </c>
      <c r="E141" s="245"/>
      <c r="F141" s="245"/>
      <c r="G141" s="245"/>
      <c r="H141" s="246"/>
      <c r="I141" s="28">
        <f>SUM(H142:H146)</f>
        <v>0</v>
      </c>
      <c r="J141" s="29"/>
      <c r="K141" s="20"/>
    </row>
    <row r="142" spans="2:11" s="14" customFormat="1" x14ac:dyDescent="0.2">
      <c r="B142" s="12"/>
      <c r="C142" s="52" t="s">
        <v>265</v>
      </c>
      <c r="D142" s="53" t="s">
        <v>266</v>
      </c>
      <c r="E142" s="49"/>
      <c r="F142" s="46"/>
      <c r="G142" s="44"/>
      <c r="H142" s="54"/>
      <c r="I142" s="50"/>
      <c r="J142" s="51"/>
      <c r="K142" s="20"/>
    </row>
    <row r="143" spans="2:11" s="14" customFormat="1" ht="38.25" x14ac:dyDescent="0.2">
      <c r="B143" s="12"/>
      <c r="C143" s="58" t="s">
        <v>267</v>
      </c>
      <c r="D143" s="95" t="s">
        <v>268</v>
      </c>
      <c r="E143" s="56" t="s">
        <v>17</v>
      </c>
      <c r="F143" s="57">
        <v>1</v>
      </c>
      <c r="G143" s="50"/>
      <c r="H143" s="35">
        <f>F143*G143</f>
        <v>0</v>
      </c>
      <c r="I143" s="50"/>
      <c r="J143" s="51"/>
      <c r="K143" s="20"/>
    </row>
    <row r="144" spans="2:11" s="14" customFormat="1" ht="38.25" x14ac:dyDescent="0.2">
      <c r="B144" s="12"/>
      <c r="C144" s="58" t="s">
        <v>269</v>
      </c>
      <c r="D144" s="95" t="s">
        <v>270</v>
      </c>
      <c r="E144" s="45" t="s">
        <v>17</v>
      </c>
      <c r="F144" s="57">
        <v>1</v>
      </c>
      <c r="G144" s="50"/>
      <c r="H144" s="35">
        <f t="shared" ref="H144" si="7">F144*G144</f>
        <v>0</v>
      </c>
      <c r="I144" s="50"/>
      <c r="J144" s="51"/>
      <c r="K144" s="20"/>
    </row>
    <row r="145" spans="2:11" s="14" customFormat="1" x14ac:dyDescent="0.2">
      <c r="B145" s="12"/>
      <c r="C145" s="52" t="s">
        <v>271</v>
      </c>
      <c r="D145" s="53" t="s">
        <v>272</v>
      </c>
      <c r="E145" s="45"/>
      <c r="F145" s="57"/>
      <c r="G145" s="50"/>
      <c r="H145" s="35"/>
      <c r="I145" s="50"/>
      <c r="J145" s="51"/>
      <c r="K145" s="20"/>
    </row>
    <row r="146" spans="2:11" s="14" customFormat="1" ht="26.25" thickBot="1" x14ac:dyDescent="0.25">
      <c r="B146" s="12"/>
      <c r="C146" s="58" t="s">
        <v>273</v>
      </c>
      <c r="D146" s="74" t="s">
        <v>274</v>
      </c>
      <c r="E146" s="75" t="s">
        <v>29</v>
      </c>
      <c r="F146" s="46">
        <v>3</v>
      </c>
      <c r="G146" s="44"/>
      <c r="H146" s="35">
        <f>F146*G146</f>
        <v>0</v>
      </c>
      <c r="I146" s="50"/>
      <c r="J146" s="51"/>
      <c r="K146" s="20"/>
    </row>
    <row r="147" spans="2:11" s="14" customFormat="1" ht="13.5" thickBot="1" x14ac:dyDescent="0.25">
      <c r="B147" s="12"/>
      <c r="C147" s="47" t="s">
        <v>275</v>
      </c>
      <c r="D147" s="244" t="s">
        <v>276</v>
      </c>
      <c r="E147" s="245"/>
      <c r="F147" s="245"/>
      <c r="G147" s="245"/>
      <c r="H147" s="246"/>
      <c r="I147" s="28">
        <f>SUM(H148:H149)</f>
        <v>0</v>
      </c>
      <c r="J147" s="29"/>
      <c r="K147" s="20"/>
    </row>
    <row r="148" spans="2:11" s="14" customFormat="1" x14ac:dyDescent="0.2">
      <c r="B148" s="12"/>
      <c r="C148" s="58" t="s">
        <v>277</v>
      </c>
      <c r="D148" s="96" t="s">
        <v>278</v>
      </c>
      <c r="E148" s="49" t="s">
        <v>12</v>
      </c>
      <c r="F148" s="46">
        <v>1</v>
      </c>
      <c r="G148" s="44"/>
      <c r="H148" s="54">
        <f>F148*G148</f>
        <v>0</v>
      </c>
      <c r="I148" s="50"/>
      <c r="J148" s="51"/>
      <c r="K148" s="20"/>
    </row>
    <row r="149" spans="2:11" s="14" customFormat="1" x14ac:dyDescent="0.2">
      <c r="B149" s="12"/>
      <c r="C149" s="58" t="s">
        <v>279</v>
      </c>
      <c r="D149" s="96" t="s">
        <v>280</v>
      </c>
      <c r="E149" s="49" t="s">
        <v>12</v>
      </c>
      <c r="F149" s="46">
        <v>1</v>
      </c>
      <c r="G149" s="44"/>
      <c r="H149" s="54">
        <f>F149*G149</f>
        <v>0</v>
      </c>
      <c r="I149" s="50"/>
      <c r="J149" s="51"/>
      <c r="K149" s="20"/>
    </row>
    <row r="150" spans="2:11" s="14" customFormat="1" ht="13.5" thickBot="1" x14ac:dyDescent="0.25">
      <c r="B150" s="12"/>
      <c r="C150" s="97"/>
      <c r="D150" s="98"/>
      <c r="E150" s="99"/>
      <c r="F150" s="100"/>
      <c r="G150" s="101"/>
      <c r="H150" s="102"/>
      <c r="I150" s="103"/>
      <c r="J150" s="104"/>
      <c r="K150" s="20"/>
    </row>
    <row r="151" spans="2:11" s="14" customFormat="1" ht="23.25" customHeight="1" thickBot="1" x14ac:dyDescent="0.25">
      <c r="B151" s="12"/>
      <c r="C151" s="250" t="s">
        <v>281</v>
      </c>
      <c r="D151" s="251"/>
      <c r="E151" s="251"/>
      <c r="F151" s="251"/>
      <c r="G151" s="251"/>
      <c r="H151" s="252"/>
      <c r="I151" s="105">
        <f>SUM(H10:H149)</f>
        <v>0</v>
      </c>
      <c r="J151" s="106"/>
      <c r="K151" s="20"/>
    </row>
    <row r="152" spans="2:11" s="14" customFormat="1" ht="16.5" thickBot="1" x14ac:dyDescent="0.25">
      <c r="B152" s="12"/>
      <c r="C152" s="107"/>
      <c r="D152" s="107"/>
      <c r="E152" s="107"/>
      <c r="F152" s="107"/>
      <c r="G152" s="107"/>
      <c r="H152" s="107"/>
      <c r="I152" s="108"/>
      <c r="J152" s="109"/>
      <c r="K152" s="20"/>
    </row>
    <row r="153" spans="2:11" s="118" customFormat="1" ht="13.5" thickBot="1" x14ac:dyDescent="0.25">
      <c r="B153" s="110"/>
      <c r="C153" s="111" t="s">
        <v>282</v>
      </c>
      <c r="D153" s="112" t="s">
        <v>281</v>
      </c>
      <c r="E153" s="113"/>
      <c r="F153" s="113"/>
      <c r="G153" s="113"/>
      <c r="H153" s="114"/>
      <c r="I153" s="115">
        <f>+I151</f>
        <v>0</v>
      </c>
      <c r="J153" s="116"/>
      <c r="K153" s="117"/>
    </row>
    <row r="154" spans="2:11" s="118" customFormat="1" ht="13.5" thickBot="1" x14ac:dyDescent="0.25">
      <c r="B154" s="110"/>
      <c r="C154" s="119"/>
      <c r="D154" s="120" t="s">
        <v>283</v>
      </c>
      <c r="E154" s="121" t="s">
        <v>284</v>
      </c>
      <c r="F154" s="122"/>
      <c r="G154" s="240"/>
      <c r="H154" s="241"/>
      <c r="I154" s="123">
        <f>I153*F154%</f>
        <v>0</v>
      </c>
      <c r="J154" s="116"/>
      <c r="K154" s="117"/>
    </row>
    <row r="155" spans="2:11" s="118" customFormat="1" ht="13.5" thickBot="1" x14ac:dyDescent="0.25">
      <c r="B155" s="110"/>
      <c r="C155" s="111" t="s">
        <v>285</v>
      </c>
      <c r="D155" s="222" t="s">
        <v>286</v>
      </c>
      <c r="E155" s="223"/>
      <c r="F155" s="223"/>
      <c r="G155" s="223"/>
      <c r="H155" s="223"/>
      <c r="I155" s="115">
        <f>SUM(I153:I154)</f>
        <v>0</v>
      </c>
      <c r="J155" s="116"/>
      <c r="K155" s="117"/>
    </row>
    <row r="156" spans="2:11" s="118" customFormat="1" x14ac:dyDescent="0.2">
      <c r="B156" s="110"/>
      <c r="C156" s="119"/>
      <c r="D156" s="120" t="s">
        <v>287</v>
      </c>
      <c r="E156" s="124" t="s">
        <v>284</v>
      </c>
      <c r="F156" s="125"/>
      <c r="G156" s="236"/>
      <c r="H156" s="237"/>
      <c r="I156" s="126">
        <f>I155*F156%</f>
        <v>0</v>
      </c>
      <c r="J156" s="116"/>
      <c r="K156" s="117"/>
    </row>
    <row r="157" spans="2:11" s="118" customFormat="1" ht="13.5" thickBot="1" x14ac:dyDescent="0.25">
      <c r="B157" s="110"/>
      <c r="C157" s="119"/>
      <c r="D157" s="127" t="s">
        <v>288</v>
      </c>
      <c r="E157" s="128" t="s">
        <v>284</v>
      </c>
      <c r="F157" s="129"/>
      <c r="G157" s="238"/>
      <c r="H157" s="239"/>
      <c r="I157" s="130">
        <f>I155*F157%</f>
        <v>0</v>
      </c>
      <c r="J157" s="116"/>
      <c r="K157" s="117"/>
    </row>
    <row r="158" spans="2:11" s="118" customFormat="1" ht="13.5" thickBot="1" x14ac:dyDescent="0.25">
      <c r="B158" s="110"/>
      <c r="C158" s="111" t="s">
        <v>289</v>
      </c>
      <c r="D158" s="222" t="s">
        <v>290</v>
      </c>
      <c r="E158" s="223"/>
      <c r="F158" s="223"/>
      <c r="G158" s="223"/>
      <c r="H158" s="131"/>
      <c r="I158" s="115">
        <f>SUM(I155:I157)</f>
        <v>0</v>
      </c>
      <c r="J158" s="116"/>
      <c r="K158" s="117"/>
    </row>
    <row r="159" spans="2:11" s="118" customFormat="1" ht="13.5" thickBot="1" x14ac:dyDescent="0.25">
      <c r="B159" s="110"/>
      <c r="C159" s="132"/>
      <c r="D159" s="133" t="s">
        <v>291</v>
      </c>
      <c r="E159" s="121" t="s">
        <v>284</v>
      </c>
      <c r="F159" s="122"/>
      <c r="G159" s="240"/>
      <c r="H159" s="241"/>
      <c r="I159" s="123">
        <f>I158*F159%</f>
        <v>0</v>
      </c>
      <c r="J159" s="116"/>
      <c r="K159" s="117"/>
    </row>
    <row r="160" spans="2:11" s="118" customFormat="1" ht="13.5" thickBot="1" x14ac:dyDescent="0.25">
      <c r="B160" s="110"/>
      <c r="C160" s="111" t="s">
        <v>292</v>
      </c>
      <c r="D160" s="222" t="s">
        <v>293</v>
      </c>
      <c r="E160" s="242"/>
      <c r="F160" s="242"/>
      <c r="G160" s="242"/>
      <c r="H160" s="243"/>
      <c r="I160" s="134">
        <f>SUM(I158+I159)</f>
        <v>0</v>
      </c>
      <c r="J160" s="116"/>
      <c r="K160" s="117"/>
    </row>
    <row r="161" spans="1:11" s="118" customFormat="1" ht="13.5" thickBot="1" x14ac:dyDescent="0.25">
      <c r="B161" s="110"/>
      <c r="C161" s="135"/>
      <c r="D161" s="136"/>
      <c r="E161" s="137"/>
      <c r="F161" s="137"/>
      <c r="G161" s="138"/>
      <c r="H161" s="138"/>
      <c r="I161" s="139"/>
      <c r="J161" s="116"/>
      <c r="K161" s="117"/>
    </row>
    <row r="162" spans="1:11" s="118" customFormat="1" ht="13.5" thickBot="1" x14ac:dyDescent="0.25">
      <c r="B162" s="110"/>
      <c r="C162" s="135"/>
      <c r="D162" s="222" t="s">
        <v>294</v>
      </c>
      <c r="E162" s="223"/>
      <c r="F162" s="223"/>
      <c r="G162" s="223"/>
      <c r="H162" s="224"/>
      <c r="I162" s="140"/>
      <c r="J162" s="116"/>
      <c r="K162" s="117"/>
    </row>
    <row r="163" spans="1:11" s="118" customFormat="1" ht="13.5" thickBot="1" x14ac:dyDescent="0.25">
      <c r="B163" s="110"/>
      <c r="C163" s="225"/>
      <c r="D163" s="225"/>
      <c r="E163" s="226"/>
      <c r="F163" s="226"/>
      <c r="G163" s="226"/>
      <c r="H163" s="226"/>
      <c r="I163" s="226"/>
      <c r="J163" s="225"/>
      <c r="K163" s="141"/>
    </row>
    <row r="164" spans="1:11" s="118" customFormat="1" ht="13.5" thickBot="1" x14ac:dyDescent="0.25">
      <c r="B164" s="110"/>
      <c r="C164" s="142">
        <v>17</v>
      </c>
      <c r="D164" s="227" t="s">
        <v>295</v>
      </c>
      <c r="E164" s="228"/>
      <c r="F164" s="228"/>
      <c r="G164" s="228"/>
      <c r="H164" s="229"/>
      <c r="I164" s="143">
        <v>0</v>
      </c>
      <c r="J164" s="144"/>
      <c r="K164" s="117"/>
    </row>
    <row r="165" spans="1:11" s="118" customFormat="1" x14ac:dyDescent="0.2">
      <c r="B165" s="110"/>
      <c r="C165" s="145"/>
      <c r="D165" s="146"/>
      <c r="E165" s="147"/>
      <c r="F165" s="148"/>
      <c r="G165" s="149"/>
      <c r="H165" s="149"/>
      <c r="I165" s="150"/>
      <c r="J165" s="116"/>
      <c r="K165" s="117"/>
    </row>
    <row r="166" spans="1:11" s="118" customFormat="1" x14ac:dyDescent="0.2">
      <c r="B166" s="110"/>
      <c r="C166" s="151"/>
      <c r="D166" s="152"/>
      <c r="E166" s="153"/>
      <c r="F166" s="154"/>
      <c r="G166" s="155"/>
      <c r="H166" s="155"/>
      <c r="I166" s="156"/>
      <c r="J166" s="116"/>
      <c r="K166" s="117"/>
    </row>
    <row r="167" spans="1:11" s="118" customFormat="1" ht="13.5" thickBot="1" x14ac:dyDescent="0.25">
      <c r="B167" s="110"/>
      <c r="C167" s="157"/>
      <c r="D167" s="157"/>
      <c r="E167" s="158"/>
      <c r="F167" s="159"/>
      <c r="G167" s="159"/>
      <c r="H167" s="138"/>
      <c r="I167" s="138"/>
      <c r="J167" s="138"/>
      <c r="K167" s="141"/>
    </row>
    <row r="168" spans="1:11" s="118" customFormat="1" ht="23.25" customHeight="1" thickBot="1" x14ac:dyDescent="0.25">
      <c r="A168" s="160"/>
      <c r="B168" s="161"/>
      <c r="C168" s="230" t="s">
        <v>296</v>
      </c>
      <c r="D168" s="231"/>
      <c r="E168" s="231"/>
      <c r="F168" s="231"/>
      <c r="G168" s="231"/>
      <c r="H168" s="232"/>
      <c r="I168" s="233">
        <f>I160+I164</f>
        <v>0</v>
      </c>
      <c r="J168" s="234"/>
      <c r="K168" s="141"/>
    </row>
    <row r="169" spans="1:11" s="118" customFormat="1" ht="13.5" thickBot="1" x14ac:dyDescent="0.25">
      <c r="B169" s="162"/>
      <c r="C169" s="163"/>
      <c r="D169" s="163"/>
      <c r="E169" s="163"/>
      <c r="F169" s="163"/>
      <c r="G169" s="163"/>
      <c r="H169" s="164"/>
      <c r="I169" s="164"/>
      <c r="J169" s="164"/>
      <c r="K169" s="165"/>
    </row>
    <row r="170" spans="1:11" s="166" customFormat="1" x14ac:dyDescent="0.2">
      <c r="C170" s="167"/>
      <c r="D170" s="167"/>
      <c r="E170" s="167"/>
      <c r="F170" s="167"/>
      <c r="G170" s="167"/>
      <c r="H170" s="168"/>
      <c r="I170" s="168"/>
      <c r="J170" s="168"/>
      <c r="K170" s="169"/>
    </row>
    <row r="171" spans="1:11" s="166" customFormat="1" x14ac:dyDescent="0.2">
      <c r="C171" s="167"/>
      <c r="D171" s="167"/>
      <c r="E171" s="167"/>
      <c r="F171" s="167"/>
      <c r="G171" s="167"/>
      <c r="H171" s="168"/>
      <c r="I171" s="168"/>
      <c r="J171" s="168"/>
      <c r="K171" s="169"/>
    </row>
    <row r="172" spans="1:11" s="14" customFormat="1" ht="13.5" hidden="1" thickBot="1" x14ac:dyDescent="0.25">
      <c r="C172" s="200" t="s">
        <v>297</v>
      </c>
      <c r="D172" s="235"/>
      <c r="E172" s="235"/>
      <c r="F172" s="235"/>
      <c r="G172" s="235"/>
      <c r="H172" s="235"/>
      <c r="I172" s="235"/>
      <c r="J172" s="235"/>
      <c r="K172" s="170"/>
    </row>
    <row r="173" spans="1:11" s="14" customFormat="1" hidden="1" x14ac:dyDescent="0.2">
      <c r="C173" s="199"/>
      <c r="D173" s="199"/>
      <c r="E173" s="199"/>
      <c r="F173" s="199"/>
      <c r="G173" s="199"/>
      <c r="H173" s="199"/>
      <c r="I173" s="199"/>
      <c r="J173" s="199"/>
      <c r="K173" s="170"/>
    </row>
    <row r="174" spans="1:11" s="14" customFormat="1" ht="13.5" hidden="1" thickBot="1" x14ac:dyDescent="0.25">
      <c r="C174" s="204" t="s">
        <v>298</v>
      </c>
      <c r="D174" s="204"/>
      <c r="E174" s="204" t="s">
        <v>299</v>
      </c>
      <c r="F174" s="204"/>
      <c r="G174" s="204"/>
      <c r="H174" s="204"/>
      <c r="I174" s="204"/>
      <c r="J174" s="171" t="s">
        <v>300</v>
      </c>
      <c r="K174" s="170"/>
    </row>
    <row r="175" spans="1:11" s="14" customFormat="1" hidden="1" x14ac:dyDescent="0.2">
      <c r="C175" s="199"/>
      <c r="D175" s="199"/>
      <c r="E175" s="199"/>
      <c r="F175" s="199"/>
      <c r="G175" s="199"/>
      <c r="H175" s="199"/>
      <c r="I175" s="199"/>
      <c r="J175" s="199"/>
      <c r="K175" s="170"/>
    </row>
    <row r="176" spans="1:11" s="14" customFormat="1" hidden="1" x14ac:dyDescent="0.2">
      <c r="C176" s="172" t="s">
        <v>301</v>
      </c>
      <c r="D176" s="172"/>
      <c r="E176" s="217"/>
      <c r="F176" s="220"/>
      <c r="G176" s="220"/>
      <c r="H176" s="220"/>
      <c r="I176" s="221"/>
      <c r="J176" s="50"/>
      <c r="K176" s="170"/>
    </row>
    <row r="177" spans="3:11" s="14" customFormat="1" hidden="1" x14ac:dyDescent="0.2">
      <c r="C177" s="172" t="s">
        <v>18</v>
      </c>
      <c r="D177" s="172"/>
      <c r="E177" s="217"/>
      <c r="F177" s="218"/>
      <c r="G177" s="218"/>
      <c r="H177" s="218"/>
      <c r="I177" s="219"/>
      <c r="J177" s="50"/>
      <c r="K177" s="170"/>
    </row>
    <row r="178" spans="3:11" s="14" customFormat="1" hidden="1" x14ac:dyDescent="0.2">
      <c r="C178" s="172" t="s">
        <v>23</v>
      </c>
      <c r="D178" s="172"/>
      <c r="E178" s="217"/>
      <c r="F178" s="218"/>
      <c r="G178" s="218"/>
      <c r="H178" s="218"/>
      <c r="I178" s="219"/>
      <c r="J178" s="50"/>
      <c r="K178" s="170"/>
    </row>
    <row r="179" spans="3:11" s="14" customFormat="1" hidden="1" x14ac:dyDescent="0.2">
      <c r="C179" s="172" t="s">
        <v>89</v>
      </c>
      <c r="D179" s="172"/>
      <c r="E179" s="217"/>
      <c r="F179" s="218"/>
      <c r="G179" s="218"/>
      <c r="H179" s="218"/>
      <c r="I179" s="219"/>
      <c r="J179" s="50"/>
      <c r="K179" s="170"/>
    </row>
    <row r="180" spans="3:11" s="14" customFormat="1" hidden="1" x14ac:dyDescent="0.2">
      <c r="C180" s="172" t="s">
        <v>101</v>
      </c>
      <c r="D180" s="172"/>
      <c r="E180" s="217"/>
      <c r="F180" s="218"/>
      <c r="G180" s="218"/>
      <c r="H180" s="218"/>
      <c r="I180" s="219"/>
      <c r="J180" s="50"/>
      <c r="K180" s="170"/>
    </row>
    <row r="181" spans="3:11" s="14" customFormat="1" hidden="1" x14ac:dyDescent="0.2">
      <c r="C181" s="172" t="s">
        <v>113</v>
      </c>
      <c r="D181" s="172"/>
      <c r="E181" s="217"/>
      <c r="F181" s="218"/>
      <c r="G181" s="218"/>
      <c r="H181" s="218"/>
      <c r="I181" s="219"/>
      <c r="J181" s="50"/>
      <c r="K181" s="170"/>
    </row>
    <row r="182" spans="3:11" s="14" customFormat="1" hidden="1" x14ac:dyDescent="0.2">
      <c r="C182" s="172" t="s">
        <v>121</v>
      </c>
      <c r="D182" s="172"/>
      <c r="E182" s="217"/>
      <c r="F182" s="218"/>
      <c r="G182" s="218"/>
      <c r="H182" s="218"/>
      <c r="I182" s="219"/>
      <c r="J182" s="50"/>
      <c r="K182" s="170"/>
    </row>
    <row r="183" spans="3:11" s="14" customFormat="1" hidden="1" x14ac:dyDescent="0.2">
      <c r="C183" s="172" t="s">
        <v>136</v>
      </c>
      <c r="D183" s="172"/>
      <c r="E183" s="217"/>
      <c r="F183" s="218"/>
      <c r="G183" s="218"/>
      <c r="H183" s="218"/>
      <c r="I183" s="219"/>
      <c r="J183" s="50"/>
      <c r="K183" s="170"/>
    </row>
    <row r="184" spans="3:11" s="14" customFormat="1" hidden="1" x14ac:dyDescent="0.2">
      <c r="C184" s="172" t="s">
        <v>140</v>
      </c>
      <c r="D184" s="172"/>
      <c r="E184" s="217"/>
      <c r="F184" s="218"/>
      <c r="G184" s="218"/>
      <c r="H184" s="218"/>
      <c r="I184" s="219"/>
      <c r="J184" s="50"/>
      <c r="K184" s="170"/>
    </row>
    <row r="185" spans="3:11" s="14" customFormat="1" hidden="1" x14ac:dyDescent="0.2">
      <c r="C185" s="172" t="s">
        <v>150</v>
      </c>
      <c r="D185" s="172"/>
      <c r="E185" s="217"/>
      <c r="F185" s="218"/>
      <c r="G185" s="218"/>
      <c r="H185" s="218"/>
      <c r="I185" s="219"/>
      <c r="J185" s="50"/>
      <c r="K185" s="170"/>
    </row>
    <row r="186" spans="3:11" s="14" customFormat="1" hidden="1" x14ac:dyDescent="0.2">
      <c r="C186" s="172" t="s">
        <v>164</v>
      </c>
      <c r="D186" s="172"/>
      <c r="E186" s="217"/>
      <c r="F186" s="218"/>
      <c r="G186" s="218"/>
      <c r="H186" s="218"/>
      <c r="I186" s="219"/>
      <c r="J186" s="50"/>
      <c r="K186" s="170"/>
    </row>
    <row r="187" spans="3:11" s="14" customFormat="1" hidden="1" x14ac:dyDescent="0.2">
      <c r="C187" s="172" t="s">
        <v>176</v>
      </c>
      <c r="D187" s="172"/>
      <c r="E187" s="217"/>
      <c r="F187" s="218"/>
      <c r="G187" s="218"/>
      <c r="H187" s="218"/>
      <c r="I187" s="219"/>
      <c r="J187" s="50"/>
      <c r="K187" s="170"/>
    </row>
    <row r="188" spans="3:11" s="14" customFormat="1" hidden="1" x14ac:dyDescent="0.2">
      <c r="C188" s="172" t="s">
        <v>202</v>
      </c>
      <c r="D188" s="172"/>
      <c r="E188" s="217"/>
      <c r="F188" s="218"/>
      <c r="G188" s="218"/>
      <c r="H188" s="218"/>
      <c r="I188" s="219"/>
      <c r="J188" s="50"/>
      <c r="K188" s="170"/>
    </row>
    <row r="189" spans="3:11" s="14" customFormat="1" hidden="1" x14ac:dyDescent="0.2">
      <c r="C189" s="172" t="s">
        <v>255</v>
      </c>
      <c r="D189" s="172"/>
      <c r="E189" s="217"/>
      <c r="F189" s="218"/>
      <c r="G189" s="218"/>
      <c r="H189" s="218"/>
      <c r="I189" s="219"/>
      <c r="J189" s="50"/>
      <c r="K189" s="170"/>
    </row>
    <row r="190" spans="3:11" s="14" customFormat="1" hidden="1" x14ac:dyDescent="0.2">
      <c r="C190" s="172" t="s">
        <v>263</v>
      </c>
      <c r="D190" s="172"/>
      <c r="E190" s="217"/>
      <c r="F190" s="218"/>
      <c r="G190" s="218"/>
      <c r="H190" s="218"/>
      <c r="I190" s="219"/>
      <c r="J190" s="50"/>
      <c r="K190" s="170"/>
    </row>
    <row r="191" spans="3:11" s="14" customFormat="1" hidden="1" x14ac:dyDescent="0.2">
      <c r="C191" s="172" t="s">
        <v>275</v>
      </c>
      <c r="D191" s="172"/>
      <c r="E191" s="217"/>
      <c r="F191" s="218"/>
      <c r="G191" s="218"/>
      <c r="H191" s="218"/>
      <c r="I191" s="219"/>
      <c r="J191" s="50"/>
      <c r="K191" s="170"/>
    </row>
    <row r="192" spans="3:11" s="14" customFormat="1" hidden="1" x14ac:dyDescent="0.2">
      <c r="C192" s="172" t="s">
        <v>302</v>
      </c>
      <c r="D192" s="172"/>
      <c r="E192" s="217"/>
      <c r="F192" s="218"/>
      <c r="G192" s="218"/>
      <c r="H192" s="218"/>
      <c r="I192" s="219"/>
      <c r="J192" s="50"/>
      <c r="K192" s="170"/>
    </row>
    <row r="193" spans="3:11" s="14" customFormat="1" hidden="1" x14ac:dyDescent="0.2">
      <c r="C193" s="172" t="s">
        <v>303</v>
      </c>
      <c r="D193" s="172"/>
      <c r="E193" s="217"/>
      <c r="F193" s="218"/>
      <c r="G193" s="218"/>
      <c r="H193" s="218"/>
      <c r="I193" s="219"/>
      <c r="J193" s="50"/>
      <c r="K193" s="170"/>
    </row>
    <row r="194" spans="3:11" s="14" customFormat="1" hidden="1" x14ac:dyDescent="0.2">
      <c r="C194" s="172" t="s">
        <v>304</v>
      </c>
      <c r="D194" s="172"/>
      <c r="E194" s="217"/>
      <c r="F194" s="218"/>
      <c r="G194" s="218"/>
      <c r="H194" s="218"/>
      <c r="I194" s="219"/>
      <c r="J194" s="50"/>
      <c r="K194" s="170"/>
    </row>
    <row r="195" spans="3:11" s="14" customFormat="1" hidden="1" x14ac:dyDescent="0.2">
      <c r="C195" s="172" t="s">
        <v>305</v>
      </c>
      <c r="D195" s="172"/>
      <c r="E195" s="217"/>
      <c r="F195" s="218"/>
      <c r="G195" s="218"/>
      <c r="H195" s="218"/>
      <c r="I195" s="219"/>
      <c r="J195" s="50"/>
      <c r="K195" s="170"/>
    </row>
    <row r="196" spans="3:11" s="14" customFormat="1" hidden="1" x14ac:dyDescent="0.2">
      <c r="C196" s="172" t="s">
        <v>306</v>
      </c>
      <c r="D196" s="55"/>
      <c r="E196" s="213"/>
      <c r="F196" s="213"/>
      <c r="G196" s="213"/>
      <c r="H196" s="213"/>
      <c r="I196" s="213"/>
      <c r="J196" s="50"/>
      <c r="K196" s="170"/>
    </row>
    <row r="197" spans="3:11" s="14" customFormat="1" hidden="1" x14ac:dyDescent="0.2">
      <c r="C197" s="172" t="s">
        <v>307</v>
      </c>
      <c r="D197" s="55"/>
      <c r="E197" s="213"/>
      <c r="F197" s="213"/>
      <c r="G197" s="213"/>
      <c r="H197" s="213"/>
      <c r="I197" s="213"/>
      <c r="J197" s="50"/>
      <c r="K197" s="170"/>
    </row>
    <row r="198" spans="3:11" s="14" customFormat="1" hidden="1" x14ac:dyDescent="0.2">
      <c r="C198" s="173"/>
      <c r="D198" s="174"/>
      <c r="E198" s="175"/>
      <c r="F198" s="176"/>
      <c r="G198" s="176"/>
      <c r="H198" s="177"/>
      <c r="I198" s="177"/>
      <c r="J198" s="178"/>
      <c r="K198" s="170"/>
    </row>
    <row r="199" spans="3:11" s="14" customFormat="1" ht="13.5" hidden="1" thickBot="1" x14ac:dyDescent="0.25">
      <c r="C199" s="214"/>
      <c r="D199" s="215"/>
      <c r="E199" s="204" t="s">
        <v>308</v>
      </c>
      <c r="F199" s="204"/>
      <c r="G199" s="204"/>
      <c r="H199" s="204"/>
      <c r="I199" s="204"/>
      <c r="J199" s="179">
        <f>SUM(J176:J197)</f>
        <v>0</v>
      </c>
      <c r="K199" s="170"/>
    </row>
    <row r="200" spans="3:11" s="14" customFormat="1" hidden="1" x14ac:dyDescent="0.2">
      <c r="C200" s="180"/>
      <c r="D200" s="181"/>
      <c r="E200" s="182"/>
      <c r="F200" s="183"/>
      <c r="G200" s="183"/>
      <c r="H200" s="184"/>
      <c r="I200" s="184"/>
      <c r="J200" s="184"/>
      <c r="K200" s="170"/>
    </row>
    <row r="201" spans="3:11" s="14" customFormat="1" hidden="1" x14ac:dyDescent="0.2">
      <c r="C201" s="185" t="s">
        <v>303</v>
      </c>
      <c r="D201" s="181"/>
      <c r="E201" s="213"/>
      <c r="F201" s="213"/>
      <c r="G201" s="213"/>
      <c r="H201" s="213"/>
      <c r="I201" s="213"/>
      <c r="J201" s="186" t="e">
        <f>#REF!</f>
        <v>#REF!</v>
      </c>
      <c r="K201" s="170"/>
    </row>
    <row r="202" spans="3:11" s="14" customFormat="1" hidden="1" x14ac:dyDescent="0.2">
      <c r="C202" s="216"/>
      <c r="D202" s="205"/>
      <c r="E202" s="206"/>
      <c r="F202" s="206"/>
      <c r="G202" s="206"/>
      <c r="H202" s="206"/>
      <c r="I202" s="206"/>
      <c r="J202" s="206"/>
      <c r="K202" s="170"/>
    </row>
    <row r="203" spans="3:11" s="14" customFormat="1" ht="13.5" hidden="1" customHeight="1" x14ac:dyDescent="0.2">
      <c r="C203" s="187"/>
      <c r="D203" s="187"/>
      <c r="E203" s="204" t="s">
        <v>309</v>
      </c>
      <c r="F203" s="204"/>
      <c r="G203" s="204"/>
      <c r="H203" s="204"/>
      <c r="I203" s="204"/>
      <c r="J203" s="188" t="e">
        <f>J199+J201</f>
        <v>#REF!</v>
      </c>
      <c r="K203" s="170"/>
    </row>
    <row r="204" spans="3:11" s="14" customFormat="1" hidden="1" x14ac:dyDescent="0.2">
      <c r="C204" s="187"/>
      <c r="D204" s="187"/>
      <c r="E204" s="189"/>
      <c r="F204" s="190"/>
      <c r="G204" s="190"/>
      <c r="H204" s="178"/>
      <c r="I204" s="178"/>
      <c r="J204" s="178"/>
      <c r="K204" s="170"/>
    </row>
    <row r="205" spans="3:11" s="14" customFormat="1" hidden="1" x14ac:dyDescent="0.2">
      <c r="C205" s="205"/>
      <c r="D205" s="206"/>
      <c r="E205" s="207" t="s">
        <v>310</v>
      </c>
      <c r="F205" s="208"/>
      <c r="G205" s="209"/>
      <c r="H205" s="191" t="s">
        <v>29</v>
      </c>
      <c r="I205" s="192"/>
      <c r="J205" s="178"/>
      <c r="K205" s="170"/>
    </row>
    <row r="206" spans="3:11" s="14" customFormat="1" ht="13.5" hidden="1" thickBot="1" x14ac:dyDescent="0.25">
      <c r="C206" s="205"/>
      <c r="D206" s="206"/>
      <c r="E206" s="210" t="s">
        <v>311</v>
      </c>
      <c r="F206" s="211"/>
      <c r="G206" s="212"/>
      <c r="H206" s="193" t="s">
        <v>312</v>
      </c>
      <c r="I206" s="194"/>
      <c r="J206" s="178"/>
      <c r="K206" s="170"/>
    </row>
    <row r="207" spans="3:11" s="14" customFormat="1" hidden="1" x14ac:dyDescent="0.2">
      <c r="C207" s="205"/>
      <c r="D207" s="206"/>
      <c r="E207" s="206"/>
      <c r="F207" s="206"/>
      <c r="G207" s="206"/>
      <c r="H207" s="206"/>
      <c r="I207" s="206"/>
      <c r="J207" s="178"/>
      <c r="K207" s="170"/>
    </row>
    <row r="208" spans="3:11" s="14" customFormat="1" ht="13.5" hidden="1" thickBot="1" x14ac:dyDescent="0.25">
      <c r="C208" s="200" t="s">
        <v>313</v>
      </c>
      <c r="D208" s="201"/>
      <c r="E208" s="201"/>
      <c r="F208" s="201"/>
      <c r="G208" s="201"/>
      <c r="H208" s="201"/>
      <c r="I208" s="201"/>
      <c r="J208" s="201"/>
      <c r="K208" s="170"/>
    </row>
    <row r="209" spans="3:11" s="14" customFormat="1" hidden="1" x14ac:dyDescent="0.2">
      <c r="C209" s="202"/>
      <c r="D209" s="202"/>
      <c r="E209" s="202"/>
      <c r="F209" s="202"/>
      <c r="G209" s="202"/>
      <c r="H209" s="202"/>
      <c r="I209" s="202"/>
      <c r="J209" s="202"/>
      <c r="K209" s="170"/>
    </row>
    <row r="210" spans="3:11" s="14" customFormat="1" hidden="1" x14ac:dyDescent="0.2">
      <c r="C210" s="203" t="s">
        <v>314</v>
      </c>
      <c r="D210" s="203"/>
      <c r="E210" s="203"/>
      <c r="F210" s="203"/>
      <c r="G210" s="203"/>
      <c r="H210" s="203"/>
      <c r="I210" s="203"/>
      <c r="J210" s="203"/>
      <c r="K210" s="170"/>
    </row>
    <row r="211" spans="3:11" s="14" customFormat="1" hidden="1" x14ac:dyDescent="0.2">
      <c r="C211" s="196" t="s">
        <v>315</v>
      </c>
      <c r="D211" s="197"/>
      <c r="E211" s="197"/>
      <c r="F211" s="197"/>
      <c r="G211" s="197"/>
      <c r="H211" s="198"/>
      <c r="I211" s="198"/>
      <c r="J211" s="198"/>
      <c r="K211" s="170"/>
    </row>
    <row r="212" spans="3:11" s="14" customFormat="1" hidden="1" x14ac:dyDescent="0.2">
      <c r="C212" s="203"/>
      <c r="D212" s="203"/>
      <c r="E212" s="203"/>
      <c r="F212" s="203"/>
      <c r="G212" s="203"/>
      <c r="H212" s="203"/>
      <c r="I212" s="203"/>
      <c r="J212" s="203"/>
      <c r="K212" s="170"/>
    </row>
    <row r="213" spans="3:11" s="14" customFormat="1" hidden="1" x14ac:dyDescent="0.2">
      <c r="C213" s="203" t="s">
        <v>316</v>
      </c>
      <c r="D213" s="203"/>
      <c r="E213" s="203"/>
      <c r="F213" s="203"/>
      <c r="G213" s="203"/>
      <c r="H213" s="203"/>
      <c r="I213" s="203"/>
      <c r="J213" s="203"/>
      <c r="K213" s="170"/>
    </row>
    <row r="214" spans="3:11" s="14" customFormat="1" hidden="1" x14ac:dyDescent="0.2">
      <c r="C214" s="196" t="s">
        <v>317</v>
      </c>
      <c r="D214" s="197"/>
      <c r="E214" s="197"/>
      <c r="F214" s="197"/>
      <c r="G214" s="197"/>
      <c r="H214" s="198"/>
      <c r="I214" s="198"/>
      <c r="J214" s="198"/>
      <c r="K214" s="170"/>
    </row>
    <row r="215" spans="3:11" s="14" customFormat="1" hidden="1" x14ac:dyDescent="0.2">
      <c r="C215" s="199"/>
      <c r="D215" s="199"/>
      <c r="E215" s="199"/>
      <c r="F215" s="199"/>
      <c r="G215" s="199"/>
      <c r="H215" s="199"/>
      <c r="I215" s="199"/>
      <c r="J215" s="199"/>
      <c r="K215" s="170"/>
    </row>
    <row r="216" spans="3:11" s="14" customFormat="1" x14ac:dyDescent="0.2">
      <c r="C216" s="195"/>
      <c r="D216" s="195"/>
      <c r="E216" s="189"/>
      <c r="F216" s="190"/>
      <c r="G216" s="190"/>
      <c r="H216" s="178"/>
      <c r="I216" s="178"/>
      <c r="J216" s="178"/>
      <c r="K216" s="170"/>
    </row>
    <row r="217" spans="3:11" s="14" customFormat="1" x14ac:dyDescent="0.2">
      <c r="C217" s="195"/>
      <c r="D217" s="195"/>
      <c r="E217" s="189"/>
      <c r="F217" s="190"/>
      <c r="G217" s="190"/>
      <c r="H217" s="178"/>
      <c r="I217" s="178"/>
      <c r="J217" s="178"/>
      <c r="K217" s="170"/>
    </row>
    <row r="218" spans="3:11" s="14" customFormat="1" x14ac:dyDescent="0.2">
      <c r="C218" s="195"/>
      <c r="D218" s="195"/>
      <c r="E218" s="189"/>
      <c r="F218" s="190"/>
      <c r="G218" s="190"/>
      <c r="H218" s="178"/>
      <c r="I218" s="178"/>
      <c r="J218" s="178"/>
      <c r="K218" s="170"/>
    </row>
  </sheetData>
  <mergeCells count="81">
    <mergeCell ref="D65:H65"/>
    <mergeCell ref="B2:K2"/>
    <mergeCell ref="B3:I3"/>
    <mergeCell ref="B4:K4"/>
    <mergeCell ref="B5:K5"/>
    <mergeCell ref="B6:K6"/>
    <mergeCell ref="C7:J7"/>
    <mergeCell ref="D10:H10"/>
    <mergeCell ref="D14:H14"/>
    <mergeCell ref="D16:H16"/>
    <mergeCell ref="D53:H53"/>
    <mergeCell ref="D59:H59"/>
    <mergeCell ref="G154:H154"/>
    <mergeCell ref="D69:H69"/>
    <mergeCell ref="D77:H77"/>
    <mergeCell ref="D79:H79"/>
    <mergeCell ref="D84:H84"/>
    <mergeCell ref="D91:H91"/>
    <mergeCell ref="D97:H97"/>
    <mergeCell ref="D110:H110"/>
    <mergeCell ref="D137:H137"/>
    <mergeCell ref="D141:H141"/>
    <mergeCell ref="D147:H147"/>
    <mergeCell ref="C151:H151"/>
    <mergeCell ref="C172:J172"/>
    <mergeCell ref="D155:H155"/>
    <mergeCell ref="G156:H156"/>
    <mergeCell ref="G157:H157"/>
    <mergeCell ref="D158:G158"/>
    <mergeCell ref="G159:H159"/>
    <mergeCell ref="D160:H160"/>
    <mergeCell ref="D162:H162"/>
    <mergeCell ref="C163:J163"/>
    <mergeCell ref="D164:H164"/>
    <mergeCell ref="C168:H168"/>
    <mergeCell ref="I168:J168"/>
    <mergeCell ref="E183:I183"/>
    <mergeCell ref="C173:J173"/>
    <mergeCell ref="C174:D174"/>
    <mergeCell ref="E174:I174"/>
    <mergeCell ref="C175:J175"/>
    <mergeCell ref="E176:I176"/>
    <mergeCell ref="E177:I177"/>
    <mergeCell ref="E178:I178"/>
    <mergeCell ref="E179:I179"/>
    <mergeCell ref="E180:I180"/>
    <mergeCell ref="E181:I181"/>
    <mergeCell ref="E182:I182"/>
    <mergeCell ref="E195:I195"/>
    <mergeCell ref="E184:I184"/>
    <mergeCell ref="E185:I185"/>
    <mergeCell ref="E186:I186"/>
    <mergeCell ref="E187:I187"/>
    <mergeCell ref="E188:I188"/>
    <mergeCell ref="E189:I189"/>
    <mergeCell ref="E190:I190"/>
    <mergeCell ref="E191:I191"/>
    <mergeCell ref="E192:I192"/>
    <mergeCell ref="E193:I193"/>
    <mergeCell ref="E194:I194"/>
    <mergeCell ref="C207:D207"/>
    <mergeCell ref="E207:I207"/>
    <mergeCell ref="E196:I196"/>
    <mergeCell ref="E197:I197"/>
    <mergeCell ref="C199:D199"/>
    <mergeCell ref="E199:I199"/>
    <mergeCell ref="E201:I201"/>
    <mergeCell ref="C202:J202"/>
    <mergeCell ref="E203:I203"/>
    <mergeCell ref="C205:D205"/>
    <mergeCell ref="E205:G205"/>
    <mergeCell ref="C206:D206"/>
    <mergeCell ref="E206:G206"/>
    <mergeCell ref="C214:J214"/>
    <mergeCell ref="C215:J215"/>
    <mergeCell ref="C208:J208"/>
    <mergeCell ref="C209:J209"/>
    <mergeCell ref="C210:J210"/>
    <mergeCell ref="C211:J211"/>
    <mergeCell ref="C212:J212"/>
    <mergeCell ref="C213:J2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4" orientation="portrait" r:id="rId1"/>
  <rowBreaks count="2" manualBreakCount="2">
    <brk id="78" min="1" max="10" man="1"/>
    <brk id="116" min="1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BAE7AFBE0EEF47942D08907275A3E3" ma:contentTypeVersion="11" ma:contentTypeDescription="Crear nuevo documento." ma:contentTypeScope="" ma:versionID="c8328f0d32474553e1d900144189c7fe">
  <xsd:schema xmlns:xsd="http://www.w3.org/2001/XMLSchema" xmlns:xs="http://www.w3.org/2001/XMLSchema" xmlns:p="http://schemas.microsoft.com/office/2006/metadata/properties" xmlns:ns3="186494c5-5da5-4c81-bffa-6a8378cb1ee1" xmlns:ns4="192ea901-6050-4e53-b83f-71b857d112ed" targetNamespace="http://schemas.microsoft.com/office/2006/metadata/properties" ma:root="true" ma:fieldsID="7540758f197e179b124b5186ceebbbcd" ns3:_="" ns4:_="">
    <xsd:import namespace="186494c5-5da5-4c81-bffa-6a8378cb1ee1"/>
    <xsd:import namespace="192ea901-6050-4e53-b83f-71b857d112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494c5-5da5-4c81-bffa-6a8378cb1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ea901-6050-4e53-b83f-71b857d112e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F88543-CEC7-47E0-AD62-15420A282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6494c5-5da5-4c81-bffa-6a8378cb1ee1"/>
    <ds:schemaRef ds:uri="192ea901-6050-4e53-b83f-71b857d11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F0D776-B6FE-4B62-9C9C-4D3F8896883A}">
  <ds:schemaRefs>
    <ds:schemaRef ds:uri="http://www.w3.org/XML/1998/namespace"/>
    <ds:schemaRef ds:uri="192ea901-6050-4e53-b83f-71b857d112ed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186494c5-5da5-4c81-bffa-6a8378cb1ee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BB270D0-46D2-4629-B6F2-D38F18057C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Planilla Cot Circ 1</vt:lpstr>
      <vt:lpstr>'Planilla Cot Circ 1'!Área_de_impresión</vt:lpstr>
      <vt:lpstr>'Planilla Cot Circ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Zapata</dc:creator>
  <cp:lastModifiedBy>Sebastian Zapata</cp:lastModifiedBy>
  <dcterms:created xsi:type="dcterms:W3CDTF">2021-02-25T18:48:17Z</dcterms:created>
  <dcterms:modified xsi:type="dcterms:W3CDTF">2021-02-25T20:15:46Z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0x0101004DBAE7AFBE0EEF47942D08907275A3E3</vt:lpwstr>
  </property>
</Properties>
</file>