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rolon\Downloads\"/>
    </mc:Choice>
  </mc:AlternateContent>
  <bookViews>
    <workbookView xWindow="0" yWindow="0" windowWidth="19200" windowHeight="7050" tabRatio="803"/>
  </bookViews>
  <sheets>
    <sheet name="UNIFICADO SECTOR 1 2 3" sheetId="1" r:id="rId1"/>
    <sheet name="SECTOR 1 - BAÑOS" sheetId="7" r:id="rId2"/>
    <sheet name="SECTOR 2 - INSTRUCC" sheetId="8" r:id="rId3"/>
    <sheet name="SECTOR 3 - SIMULAD" sheetId="9" r:id="rId4"/>
    <sheet name="PLAN DE TRABAJOS REFERENCIAL" sheetId="11" r:id="rId5"/>
    <sheet name="CURVAS DE INVERSIÓN" sheetId="12" r:id="rId6"/>
  </sheets>
  <externalReferences>
    <externalReference r:id="rId7"/>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I140" i="1" l="1"/>
  <c r="E39" i="1"/>
  <c r="H38" i="8"/>
  <c r="G41" i="8"/>
  <c r="E57" i="8"/>
  <c r="E67" i="1"/>
  <c r="G68" i="1"/>
  <c r="E43" i="9"/>
  <c r="E42" i="9"/>
  <c r="E36" i="9"/>
  <c r="E28" i="9"/>
  <c r="E15" i="9"/>
  <c r="E14" i="9"/>
  <c r="E91" i="8"/>
  <c r="E86" i="8"/>
  <c r="E56" i="8"/>
  <c r="E55" i="8"/>
  <c r="E46" i="8"/>
  <c r="E37" i="8"/>
  <c r="E35" i="8"/>
  <c r="E16" i="8"/>
  <c r="E14" i="8"/>
  <c r="E28" i="7"/>
  <c r="E27" i="7"/>
  <c r="C9" i="12" l="1"/>
  <c r="C8" i="12"/>
  <c r="C7" i="12"/>
  <c r="C6" i="12"/>
  <c r="C5" i="12"/>
  <c r="C4" i="12"/>
  <c r="F118" i="11"/>
  <c r="F114" i="11"/>
  <c r="F110" i="11"/>
  <c r="F106" i="11"/>
  <c r="F102" i="11"/>
  <c r="F98" i="11"/>
  <c r="J84" i="11"/>
  <c r="R70" i="11"/>
  <c r="N70" i="11"/>
  <c r="J70" i="11"/>
  <c r="F70" i="11"/>
  <c r="E68" i="11"/>
  <c r="E69" i="11" s="1"/>
  <c r="E71" i="11" s="1"/>
  <c r="AC67" i="11"/>
  <c r="AB67" i="11"/>
  <c r="AA67" i="11"/>
  <c r="Z67" i="11"/>
  <c r="Y67" i="11"/>
  <c r="X67" i="11"/>
  <c r="W67" i="11"/>
  <c r="V67" i="11"/>
  <c r="U67" i="11"/>
  <c r="T67" i="11"/>
  <c r="S67" i="11"/>
  <c r="R67" i="11"/>
  <c r="Q67" i="11"/>
  <c r="P67" i="11"/>
  <c r="O67" i="11"/>
  <c r="N67" i="11"/>
  <c r="M67" i="11"/>
  <c r="L67" i="11"/>
  <c r="K67" i="11"/>
  <c r="J67" i="11"/>
  <c r="I67" i="11"/>
  <c r="H67" i="11"/>
  <c r="G67" i="11"/>
  <c r="F67" i="11"/>
  <c r="AD67" i="11" s="1"/>
  <c r="AC65" i="11"/>
  <c r="AB65" i="11"/>
  <c r="AA65" i="11"/>
  <c r="Z65" i="11"/>
  <c r="Y65" i="11"/>
  <c r="X65" i="11"/>
  <c r="W65" i="11"/>
  <c r="V65" i="11"/>
  <c r="U65" i="11"/>
  <c r="T65" i="11"/>
  <c r="S65" i="11"/>
  <c r="R65" i="11"/>
  <c r="Q65" i="11"/>
  <c r="P65" i="11"/>
  <c r="O65" i="11"/>
  <c r="N65" i="11"/>
  <c r="M65" i="11"/>
  <c r="L65" i="11"/>
  <c r="K65" i="11"/>
  <c r="J65" i="11"/>
  <c r="I65" i="11"/>
  <c r="H65" i="11"/>
  <c r="G65" i="11"/>
  <c r="F65" i="11"/>
  <c r="AD65" i="11" s="1"/>
  <c r="AC63" i="11"/>
  <c r="AB63" i="11"/>
  <c r="AA63" i="11"/>
  <c r="Z63" i="11"/>
  <c r="Y63" i="11"/>
  <c r="X63" i="11"/>
  <c r="W63" i="11"/>
  <c r="V63" i="11"/>
  <c r="U63" i="11"/>
  <c r="T63" i="11"/>
  <c r="S63" i="11"/>
  <c r="R63" i="11"/>
  <c r="Q63" i="11"/>
  <c r="P63" i="11"/>
  <c r="O63" i="11"/>
  <c r="N63" i="11"/>
  <c r="M63" i="11"/>
  <c r="L63" i="11"/>
  <c r="K63" i="11"/>
  <c r="J63" i="11"/>
  <c r="I63" i="11"/>
  <c r="H63" i="11"/>
  <c r="G63" i="11"/>
  <c r="F63" i="11"/>
  <c r="AD63" i="11" s="1"/>
  <c r="AC61" i="11"/>
  <c r="AB61" i="11"/>
  <c r="AA61" i="11"/>
  <c r="Z61" i="11"/>
  <c r="Y61" i="11"/>
  <c r="X61" i="11"/>
  <c r="W61" i="11"/>
  <c r="V61" i="11"/>
  <c r="U61" i="11"/>
  <c r="T61" i="11"/>
  <c r="S61" i="11"/>
  <c r="R61" i="11"/>
  <c r="Q61" i="11"/>
  <c r="P61" i="11"/>
  <c r="O61" i="11"/>
  <c r="N61" i="11"/>
  <c r="M61" i="11"/>
  <c r="L61" i="11"/>
  <c r="K61" i="11"/>
  <c r="J61" i="11"/>
  <c r="I61" i="11"/>
  <c r="H61" i="11"/>
  <c r="G61" i="11"/>
  <c r="F61" i="11"/>
  <c r="AD61" i="11" s="1"/>
  <c r="AC59" i="11"/>
  <c r="AB59" i="11"/>
  <c r="AA59" i="11"/>
  <c r="Z59" i="11"/>
  <c r="Y59" i="11"/>
  <c r="X59" i="11"/>
  <c r="W59" i="11"/>
  <c r="V59" i="11"/>
  <c r="U59" i="11"/>
  <c r="T59" i="11"/>
  <c r="S59" i="11"/>
  <c r="R59" i="11"/>
  <c r="Q59" i="11"/>
  <c r="P59" i="11"/>
  <c r="O59" i="11"/>
  <c r="N59" i="11"/>
  <c r="M59" i="11"/>
  <c r="L59" i="11"/>
  <c r="K59" i="11"/>
  <c r="J59" i="11"/>
  <c r="I59" i="11"/>
  <c r="H59" i="11"/>
  <c r="G59" i="11"/>
  <c r="F59" i="11"/>
  <c r="AD59" i="11" s="1"/>
  <c r="AC57" i="11"/>
  <c r="AB57" i="11"/>
  <c r="AA57" i="11"/>
  <c r="Z57" i="11"/>
  <c r="Y57" i="11"/>
  <c r="X57" i="11"/>
  <c r="W57" i="11"/>
  <c r="V57" i="11"/>
  <c r="U57" i="11"/>
  <c r="T57" i="11"/>
  <c r="S57" i="11"/>
  <c r="R57" i="11"/>
  <c r="Q57" i="11"/>
  <c r="P57" i="11"/>
  <c r="O57" i="11"/>
  <c r="N57" i="11"/>
  <c r="M57" i="11"/>
  <c r="L57" i="11"/>
  <c r="K57" i="11"/>
  <c r="J57" i="11"/>
  <c r="I57" i="11"/>
  <c r="H57" i="11"/>
  <c r="G57" i="11"/>
  <c r="F57" i="11"/>
  <c r="AD57" i="11" s="1"/>
  <c r="AC55" i="11"/>
  <c r="AB55" i="11"/>
  <c r="AA55" i="11"/>
  <c r="Z55" i="11"/>
  <c r="Y55" i="11"/>
  <c r="X55" i="11"/>
  <c r="W55" i="11"/>
  <c r="V55" i="11"/>
  <c r="U55" i="11"/>
  <c r="T55" i="11"/>
  <c r="S55" i="11"/>
  <c r="R55" i="11"/>
  <c r="Q55" i="11"/>
  <c r="P55" i="11"/>
  <c r="O55" i="11"/>
  <c r="N55" i="11"/>
  <c r="M55" i="11"/>
  <c r="L55" i="11"/>
  <c r="K55" i="11"/>
  <c r="J55" i="11"/>
  <c r="I55" i="11"/>
  <c r="H55" i="11"/>
  <c r="G55" i="11"/>
  <c r="F55" i="11"/>
  <c r="AD55" i="11" s="1"/>
  <c r="AC53" i="11"/>
  <c r="AB53" i="11"/>
  <c r="AA53" i="11"/>
  <c r="Z53" i="11"/>
  <c r="Y53" i="11"/>
  <c r="X53" i="11"/>
  <c r="W53" i="11"/>
  <c r="V53" i="11"/>
  <c r="U53" i="11"/>
  <c r="T53" i="11"/>
  <c r="S53" i="11"/>
  <c r="R53" i="11"/>
  <c r="Q53" i="11"/>
  <c r="P53" i="11"/>
  <c r="O53" i="11"/>
  <c r="N53" i="11"/>
  <c r="M53" i="11"/>
  <c r="L53" i="11"/>
  <c r="K53" i="11"/>
  <c r="J53" i="11"/>
  <c r="I53" i="11"/>
  <c r="H53" i="11"/>
  <c r="G53" i="11"/>
  <c r="F53" i="11"/>
  <c r="AD53" i="11" s="1"/>
  <c r="C52" i="11"/>
  <c r="C54" i="11" s="1"/>
  <c r="C56" i="11" s="1"/>
  <c r="C58" i="11" s="1"/>
  <c r="C60" i="11" s="1"/>
  <c r="C62" i="11" s="1"/>
  <c r="C64" i="11" s="1"/>
  <c r="AC51" i="11"/>
  <c r="AB51" i="11"/>
  <c r="AA51" i="11"/>
  <c r="Z51" i="11"/>
  <c r="Y51" i="11"/>
  <c r="X51" i="11"/>
  <c r="W51" i="11"/>
  <c r="V51" i="11"/>
  <c r="U51" i="11"/>
  <c r="T51" i="11"/>
  <c r="S51" i="11"/>
  <c r="R51" i="11"/>
  <c r="Q51" i="11"/>
  <c r="P51" i="11"/>
  <c r="O51" i="11"/>
  <c r="N51" i="11"/>
  <c r="M51" i="11"/>
  <c r="L51" i="11"/>
  <c r="K51" i="11"/>
  <c r="J51" i="11"/>
  <c r="I51" i="11"/>
  <c r="H51" i="11"/>
  <c r="G51" i="11"/>
  <c r="F51" i="11"/>
  <c r="AD51" i="11" s="1"/>
  <c r="AC49" i="11"/>
  <c r="AB49" i="11"/>
  <c r="AA49" i="11"/>
  <c r="Z49" i="11"/>
  <c r="Y49" i="11"/>
  <c r="X49" i="11"/>
  <c r="W49" i="11"/>
  <c r="V49" i="11"/>
  <c r="U49" i="11"/>
  <c r="T49" i="11"/>
  <c r="S49" i="11"/>
  <c r="R49" i="11"/>
  <c r="Q49" i="11"/>
  <c r="P49" i="11"/>
  <c r="O49" i="11"/>
  <c r="N49" i="11"/>
  <c r="M49" i="11"/>
  <c r="L49" i="11"/>
  <c r="K49" i="11"/>
  <c r="J49" i="11"/>
  <c r="I49" i="11"/>
  <c r="H49" i="11"/>
  <c r="G49" i="11"/>
  <c r="F49" i="11"/>
  <c r="AD49" i="11" s="1"/>
  <c r="AC47" i="11"/>
  <c r="AB47" i="11"/>
  <c r="AA47" i="11"/>
  <c r="Z47" i="11"/>
  <c r="Y47" i="11"/>
  <c r="X47" i="11"/>
  <c r="W47" i="11"/>
  <c r="V47" i="11"/>
  <c r="U47" i="11"/>
  <c r="T47" i="11"/>
  <c r="S47" i="11"/>
  <c r="R47" i="11"/>
  <c r="Q47" i="11"/>
  <c r="P47" i="11"/>
  <c r="O47" i="11"/>
  <c r="N47" i="11"/>
  <c r="M47" i="11"/>
  <c r="L47" i="11"/>
  <c r="K47" i="11"/>
  <c r="J47" i="11"/>
  <c r="I47" i="11"/>
  <c r="H47" i="11"/>
  <c r="G47" i="11"/>
  <c r="F47" i="11"/>
  <c r="AD47" i="11" s="1"/>
  <c r="AC45" i="11"/>
  <c r="AB45" i="11"/>
  <c r="AA45" i="11"/>
  <c r="Z45" i="11"/>
  <c r="Y45" i="11"/>
  <c r="X45" i="11"/>
  <c r="W45" i="11"/>
  <c r="V45" i="11"/>
  <c r="U45" i="11"/>
  <c r="T45" i="11"/>
  <c r="S45" i="11"/>
  <c r="R45" i="11"/>
  <c r="Q45" i="11"/>
  <c r="P45" i="11"/>
  <c r="O45" i="11"/>
  <c r="N45" i="11"/>
  <c r="M45" i="11"/>
  <c r="L45" i="11"/>
  <c r="K45" i="11"/>
  <c r="J45" i="11"/>
  <c r="I45" i="11"/>
  <c r="H45" i="11"/>
  <c r="G45" i="11"/>
  <c r="F45" i="11"/>
  <c r="AD45" i="11" s="1"/>
  <c r="C44" i="11"/>
  <c r="C46" i="11" s="1"/>
  <c r="C48" i="11" s="1"/>
  <c r="AC43" i="11"/>
  <c r="AB43" i="11"/>
  <c r="AA43" i="11"/>
  <c r="Z43" i="11"/>
  <c r="Y43" i="11"/>
  <c r="X43" i="11"/>
  <c r="W43" i="11"/>
  <c r="V43" i="11"/>
  <c r="U43" i="11"/>
  <c r="T43" i="11"/>
  <c r="S43" i="11"/>
  <c r="R43" i="11"/>
  <c r="Q43" i="11"/>
  <c r="P43" i="11"/>
  <c r="O43" i="11"/>
  <c r="N43" i="11"/>
  <c r="M43" i="11"/>
  <c r="L43" i="11"/>
  <c r="K43" i="11"/>
  <c r="J43" i="11"/>
  <c r="I43" i="11"/>
  <c r="H43" i="11"/>
  <c r="G43" i="11"/>
  <c r="F43" i="11"/>
  <c r="AC41" i="11"/>
  <c r="AB41" i="11"/>
  <c r="AA41" i="11"/>
  <c r="Z41" i="11"/>
  <c r="Y41" i="11"/>
  <c r="X41" i="11"/>
  <c r="W41" i="11"/>
  <c r="V41" i="11"/>
  <c r="U41" i="11"/>
  <c r="T41" i="11"/>
  <c r="S41" i="11"/>
  <c r="R41" i="11"/>
  <c r="Q41" i="11"/>
  <c r="P41" i="11"/>
  <c r="O41" i="11"/>
  <c r="N41" i="11"/>
  <c r="M41" i="11"/>
  <c r="L41" i="11"/>
  <c r="K41" i="11"/>
  <c r="J41" i="11"/>
  <c r="I41" i="11"/>
  <c r="H41" i="11"/>
  <c r="G41" i="11"/>
  <c r="F41" i="11"/>
  <c r="AD41" i="11" s="1"/>
  <c r="AC39" i="11"/>
  <c r="AB39" i="11"/>
  <c r="AA39" i="11"/>
  <c r="Z39" i="11"/>
  <c r="Y39" i="11"/>
  <c r="X39" i="11"/>
  <c r="W39" i="11"/>
  <c r="V39" i="11"/>
  <c r="U39" i="11"/>
  <c r="T39" i="11"/>
  <c r="S39" i="11"/>
  <c r="R39" i="11"/>
  <c r="Q39" i="11"/>
  <c r="P39" i="11"/>
  <c r="O39" i="11"/>
  <c r="N39" i="11"/>
  <c r="M39" i="11"/>
  <c r="L39" i="11"/>
  <c r="K39" i="11"/>
  <c r="J39" i="11"/>
  <c r="I39" i="11"/>
  <c r="H39" i="11"/>
  <c r="G39" i="11"/>
  <c r="F39" i="11"/>
  <c r="AD39" i="11" s="1"/>
  <c r="AC37" i="11"/>
  <c r="AB37" i="11"/>
  <c r="AA37" i="11"/>
  <c r="Z37" i="11"/>
  <c r="Y37" i="11"/>
  <c r="X37" i="11"/>
  <c r="W37" i="11"/>
  <c r="V37" i="11"/>
  <c r="U37" i="11"/>
  <c r="T37" i="11"/>
  <c r="S37" i="11"/>
  <c r="R37" i="11"/>
  <c r="Q37" i="11"/>
  <c r="P37" i="11"/>
  <c r="O37" i="11"/>
  <c r="N37" i="11"/>
  <c r="M37" i="11"/>
  <c r="L37" i="11"/>
  <c r="K37" i="11"/>
  <c r="J37" i="11"/>
  <c r="I37" i="11"/>
  <c r="H37" i="11"/>
  <c r="G37" i="11"/>
  <c r="F37" i="11"/>
  <c r="AD37" i="11" s="1"/>
  <c r="AC35" i="11"/>
  <c r="AB35" i="11"/>
  <c r="AA35" i="11"/>
  <c r="Z35" i="11"/>
  <c r="Y35" i="11"/>
  <c r="X35" i="11"/>
  <c r="W35" i="11"/>
  <c r="V35" i="11"/>
  <c r="U35" i="11"/>
  <c r="T35" i="11"/>
  <c r="S35" i="11"/>
  <c r="R35" i="11"/>
  <c r="Q35" i="11"/>
  <c r="P35" i="11"/>
  <c r="O35" i="11"/>
  <c r="N35" i="11"/>
  <c r="M35" i="11"/>
  <c r="L35" i="11"/>
  <c r="K35" i="11"/>
  <c r="J35" i="11"/>
  <c r="I35" i="11"/>
  <c r="H35" i="11"/>
  <c r="G35" i="11"/>
  <c r="F35" i="11"/>
  <c r="AD35" i="11" s="1"/>
  <c r="AC33" i="11"/>
  <c r="AB33" i="11"/>
  <c r="AA33" i="11"/>
  <c r="Z33" i="11"/>
  <c r="Y33" i="11"/>
  <c r="X33" i="11"/>
  <c r="W33" i="11"/>
  <c r="V33" i="11"/>
  <c r="U33" i="11"/>
  <c r="T33" i="11"/>
  <c r="S33" i="11"/>
  <c r="R33" i="11"/>
  <c r="Q33" i="11"/>
  <c r="P33" i="11"/>
  <c r="O33" i="11"/>
  <c r="N33" i="11"/>
  <c r="M33" i="11"/>
  <c r="L33" i="11"/>
  <c r="K33" i="11"/>
  <c r="J33" i="11"/>
  <c r="I33" i="11"/>
  <c r="H33" i="11"/>
  <c r="G33" i="11"/>
  <c r="F33" i="11"/>
  <c r="AD33" i="11" s="1"/>
  <c r="AC31" i="11"/>
  <c r="AB31" i="11"/>
  <c r="AA31" i="11"/>
  <c r="Z31" i="11"/>
  <c r="Y31" i="11"/>
  <c r="X31" i="11"/>
  <c r="W31" i="11"/>
  <c r="V31" i="11"/>
  <c r="U31" i="11"/>
  <c r="T31" i="11"/>
  <c r="S31" i="11"/>
  <c r="R31" i="11"/>
  <c r="Q31" i="11"/>
  <c r="P31" i="11"/>
  <c r="O31" i="11"/>
  <c r="N31" i="11"/>
  <c r="M31" i="11"/>
  <c r="L31" i="11"/>
  <c r="K31" i="11"/>
  <c r="J31" i="11"/>
  <c r="I31" i="11"/>
  <c r="H31" i="11"/>
  <c r="G31" i="11"/>
  <c r="F31" i="11"/>
  <c r="AD31" i="11" s="1"/>
  <c r="AC29" i="11"/>
  <c r="AB29" i="11"/>
  <c r="AA29" i="11"/>
  <c r="Z29" i="11"/>
  <c r="Y29" i="11"/>
  <c r="X29" i="11"/>
  <c r="W29" i="11"/>
  <c r="V29" i="11"/>
  <c r="U29" i="11"/>
  <c r="T29" i="11"/>
  <c r="S29" i="11"/>
  <c r="R29" i="11"/>
  <c r="Q29" i="11"/>
  <c r="P29" i="11"/>
  <c r="O29" i="11"/>
  <c r="N29" i="11"/>
  <c r="M29" i="11"/>
  <c r="L29" i="11"/>
  <c r="K29" i="11"/>
  <c r="J29" i="11"/>
  <c r="I29" i="11"/>
  <c r="H29" i="11"/>
  <c r="G29" i="11"/>
  <c r="F29" i="11"/>
  <c r="AD29" i="11" s="1"/>
  <c r="AC27" i="11"/>
  <c r="AB27" i="11"/>
  <c r="AA27" i="11"/>
  <c r="Z27" i="11"/>
  <c r="Y27" i="11"/>
  <c r="X27" i="11"/>
  <c r="W27" i="11"/>
  <c r="V27" i="11"/>
  <c r="U27" i="11"/>
  <c r="T27" i="11"/>
  <c r="S27" i="11"/>
  <c r="R27" i="11"/>
  <c r="Q27" i="11"/>
  <c r="P27" i="11"/>
  <c r="O27" i="11"/>
  <c r="N27" i="11"/>
  <c r="M27" i="11"/>
  <c r="L27" i="11"/>
  <c r="K27" i="11"/>
  <c r="J27" i="11"/>
  <c r="I27" i="11"/>
  <c r="H27" i="11"/>
  <c r="G27" i="11"/>
  <c r="F27" i="11"/>
  <c r="AD27" i="11" s="1"/>
  <c r="AC25" i="11"/>
  <c r="AB25" i="11"/>
  <c r="AA25" i="11"/>
  <c r="Z25" i="11"/>
  <c r="Y25" i="11"/>
  <c r="X25" i="11"/>
  <c r="W25" i="11"/>
  <c r="V25" i="11"/>
  <c r="U25" i="11"/>
  <c r="T25" i="11"/>
  <c r="S25" i="11"/>
  <c r="R25" i="11"/>
  <c r="Q25" i="11"/>
  <c r="P25" i="11"/>
  <c r="O25" i="11"/>
  <c r="N25" i="11"/>
  <c r="M25" i="11"/>
  <c r="L25" i="11"/>
  <c r="K25" i="11"/>
  <c r="J25" i="11"/>
  <c r="I25" i="11"/>
  <c r="H25" i="11"/>
  <c r="G25" i="11"/>
  <c r="F25" i="11"/>
  <c r="AD25" i="11" s="1"/>
  <c r="AC23" i="11"/>
  <c r="AB23" i="11"/>
  <c r="AA23" i="11"/>
  <c r="Z23" i="11"/>
  <c r="Y23" i="11"/>
  <c r="X23" i="11"/>
  <c r="W23" i="11"/>
  <c r="V23" i="11"/>
  <c r="U23" i="11"/>
  <c r="T23" i="11"/>
  <c r="S23" i="11"/>
  <c r="R23" i="11"/>
  <c r="Q23" i="11"/>
  <c r="P23" i="11"/>
  <c r="O23" i="11"/>
  <c r="N23" i="11"/>
  <c r="M23" i="11"/>
  <c r="L23" i="11"/>
  <c r="K23" i="11"/>
  <c r="J23" i="11"/>
  <c r="I23" i="11"/>
  <c r="H23" i="11"/>
  <c r="G23" i="11"/>
  <c r="F23" i="11"/>
  <c r="AD23" i="11" s="1"/>
  <c r="AC21" i="11"/>
  <c r="AB21" i="11"/>
  <c r="AA21" i="11"/>
  <c r="Z21" i="11"/>
  <c r="Y21" i="11"/>
  <c r="X21" i="11"/>
  <c r="W21" i="11"/>
  <c r="V21" i="11"/>
  <c r="U21" i="11"/>
  <c r="T21" i="11"/>
  <c r="S21" i="11"/>
  <c r="R21" i="11"/>
  <c r="Q21" i="11"/>
  <c r="P21" i="11"/>
  <c r="O21" i="11"/>
  <c r="N21" i="11"/>
  <c r="M21" i="11"/>
  <c r="L21" i="11"/>
  <c r="K21" i="11"/>
  <c r="J21" i="11"/>
  <c r="I21" i="11"/>
  <c r="H21" i="11"/>
  <c r="G21" i="11"/>
  <c r="F21" i="11"/>
  <c r="AD21" i="11" s="1"/>
  <c r="AC19" i="11"/>
  <c r="AB19" i="11"/>
  <c r="AA19" i="11"/>
  <c r="Z19" i="11"/>
  <c r="Y19" i="11"/>
  <c r="X19" i="11"/>
  <c r="W19" i="11"/>
  <c r="V19" i="11"/>
  <c r="U19" i="11"/>
  <c r="T19" i="11"/>
  <c r="S19" i="11"/>
  <c r="R19" i="11"/>
  <c r="Q19" i="11"/>
  <c r="P19" i="11"/>
  <c r="O19" i="11"/>
  <c r="N19" i="11"/>
  <c r="M19" i="11"/>
  <c r="L19" i="11"/>
  <c r="K19" i="11"/>
  <c r="J19" i="11"/>
  <c r="I19" i="11"/>
  <c r="H19" i="11"/>
  <c r="G19" i="11"/>
  <c r="F19" i="11"/>
  <c r="AD19" i="11" s="1"/>
  <c r="AC17" i="11"/>
  <c r="AB17" i="11"/>
  <c r="AA17" i="11"/>
  <c r="Z17" i="11"/>
  <c r="Y17" i="11"/>
  <c r="X17" i="11"/>
  <c r="W17" i="11"/>
  <c r="V17" i="11"/>
  <c r="U17" i="11"/>
  <c r="T17" i="11"/>
  <c r="S17" i="11"/>
  <c r="R17" i="11"/>
  <c r="Q17" i="11"/>
  <c r="P17" i="11"/>
  <c r="O17" i="11"/>
  <c r="N17" i="11"/>
  <c r="M17" i="11"/>
  <c r="L17" i="11"/>
  <c r="K17" i="11"/>
  <c r="J17" i="11"/>
  <c r="I17" i="11"/>
  <c r="H17" i="11"/>
  <c r="G17" i="11"/>
  <c r="F17" i="11"/>
  <c r="AD17" i="11" s="1"/>
  <c r="AC15" i="11"/>
  <c r="AB15" i="11"/>
  <c r="AA15" i="11"/>
  <c r="Z15" i="11"/>
  <c r="Y15" i="11"/>
  <c r="X15" i="11"/>
  <c r="W15" i="11"/>
  <c r="V15" i="11"/>
  <c r="U15" i="11"/>
  <c r="T15" i="11"/>
  <c r="S15" i="11"/>
  <c r="R15" i="11"/>
  <c r="Q15" i="11"/>
  <c r="P15" i="11"/>
  <c r="O15" i="11"/>
  <c r="N15" i="11"/>
  <c r="M15" i="11"/>
  <c r="L15" i="11"/>
  <c r="K15" i="11"/>
  <c r="J15" i="11"/>
  <c r="I15" i="11"/>
  <c r="H15" i="11"/>
  <c r="G15" i="11"/>
  <c r="F15" i="11"/>
  <c r="AD15" i="11" s="1"/>
  <c r="AC13" i="11"/>
  <c r="AB13" i="11"/>
  <c r="AA13" i="11"/>
  <c r="Z13" i="11"/>
  <c r="Y13" i="11"/>
  <c r="X13" i="11"/>
  <c r="W13" i="11"/>
  <c r="V13" i="11"/>
  <c r="U13" i="11"/>
  <c r="T13" i="11"/>
  <c r="S13" i="11"/>
  <c r="R13" i="11"/>
  <c r="Q13" i="11"/>
  <c r="P13" i="11"/>
  <c r="O13" i="11"/>
  <c r="N13" i="11"/>
  <c r="M13" i="11"/>
  <c r="L13" i="11"/>
  <c r="K13" i="11"/>
  <c r="J13" i="11"/>
  <c r="I13" i="11"/>
  <c r="H13" i="11"/>
  <c r="G13" i="11"/>
  <c r="F13" i="11"/>
  <c r="AD13" i="11" s="1"/>
  <c r="AC11" i="11"/>
  <c r="AB11" i="11"/>
  <c r="AA11" i="11"/>
  <c r="Z11" i="11"/>
  <c r="Y11" i="11"/>
  <c r="X11" i="11"/>
  <c r="W11" i="11"/>
  <c r="V11" i="11"/>
  <c r="U11" i="11"/>
  <c r="T11" i="11"/>
  <c r="S11" i="11"/>
  <c r="R11" i="11"/>
  <c r="Q11" i="11"/>
  <c r="P11" i="11"/>
  <c r="O11" i="11"/>
  <c r="N11" i="11"/>
  <c r="M11" i="11"/>
  <c r="L11" i="11"/>
  <c r="K11" i="11"/>
  <c r="J11" i="11"/>
  <c r="I11" i="11"/>
  <c r="H11" i="11"/>
  <c r="G11" i="11"/>
  <c r="F11" i="11"/>
  <c r="AD11" i="11" s="1"/>
  <c r="C10" i="11"/>
  <c r="C12" i="11" s="1"/>
  <c r="C14" i="11" s="1"/>
  <c r="C16" i="11" s="1"/>
  <c r="C18" i="11" s="1"/>
  <c r="C20" i="11" s="1"/>
  <c r="C22" i="11" s="1"/>
  <c r="C24" i="11" s="1"/>
  <c r="C26" i="11" s="1"/>
  <c r="AC9" i="11"/>
  <c r="AB9" i="11"/>
  <c r="AA9" i="11"/>
  <c r="Z9" i="11"/>
  <c r="Y9" i="11"/>
  <c r="X9" i="11"/>
  <c r="W9" i="11"/>
  <c r="V9" i="11"/>
  <c r="U9" i="11"/>
  <c r="T9" i="11"/>
  <c r="S9" i="11"/>
  <c r="R9" i="11"/>
  <c r="Q9" i="11"/>
  <c r="P9" i="11"/>
  <c r="O9" i="11"/>
  <c r="N9" i="11"/>
  <c r="M9" i="11"/>
  <c r="L9" i="11"/>
  <c r="K9" i="11"/>
  <c r="J9" i="11"/>
  <c r="I9" i="11"/>
  <c r="H9" i="11"/>
  <c r="G9" i="11"/>
  <c r="F9" i="11"/>
  <c r="AD9" i="11" l="1"/>
  <c r="F68" i="11"/>
  <c r="F69" i="11" s="1"/>
  <c r="AD43" i="11"/>
  <c r="N68" i="11"/>
  <c r="N69" i="11" s="1"/>
  <c r="V68" i="11"/>
  <c r="V69" i="11" s="1"/>
  <c r="L68" i="11"/>
  <c r="L69" i="11" s="1"/>
  <c r="T68" i="11"/>
  <c r="T69" i="11" s="1"/>
  <c r="AB68" i="11"/>
  <c r="AB69" i="11" s="1"/>
  <c r="J68" i="11"/>
  <c r="J69" i="11" s="1"/>
  <c r="K68" i="11"/>
  <c r="K69" i="11" s="1"/>
  <c r="R68" i="11"/>
  <c r="R69" i="11" s="1"/>
  <c r="S68" i="11"/>
  <c r="S69" i="11" s="1"/>
  <c r="R71" i="11" s="1"/>
  <c r="Z68" i="11"/>
  <c r="Z69" i="11" s="1"/>
  <c r="AA68" i="11"/>
  <c r="AA69" i="11" s="1"/>
  <c r="G68" i="11"/>
  <c r="G69" i="11" s="1"/>
  <c r="H68" i="11"/>
  <c r="H69" i="11" s="1"/>
  <c r="I68" i="11"/>
  <c r="I69" i="11" s="1"/>
  <c r="M68" i="11"/>
  <c r="M69" i="11" s="1"/>
  <c r="O68" i="11"/>
  <c r="O69" i="11" s="1"/>
  <c r="P68" i="11"/>
  <c r="P69" i="11" s="1"/>
  <c r="Q68" i="11"/>
  <c r="Q69" i="11" s="1"/>
  <c r="U68" i="11"/>
  <c r="U69" i="11" s="1"/>
  <c r="W68" i="11"/>
  <c r="W69" i="11" s="1"/>
  <c r="X68" i="11"/>
  <c r="X69" i="11" s="1"/>
  <c r="Y68" i="11"/>
  <c r="Y69" i="11" s="1"/>
  <c r="AC68" i="11"/>
  <c r="AC69" i="11" s="1"/>
  <c r="AD70" i="11"/>
  <c r="J71" i="11"/>
  <c r="N71" i="11"/>
  <c r="V71" i="11"/>
  <c r="Z83" i="11"/>
  <c r="V83" i="11"/>
  <c r="R83" i="11"/>
  <c r="N83" i="11"/>
  <c r="J83" i="11"/>
  <c r="G44" i="9"/>
  <c r="I44" i="9" s="1"/>
  <c r="G14" i="7"/>
  <c r="G19" i="8"/>
  <c r="E65" i="1"/>
  <c r="G71" i="9"/>
  <c r="I71" i="9" s="1"/>
  <c r="G69" i="9"/>
  <c r="I69" i="9" s="1"/>
  <c r="G57" i="8"/>
  <c r="G43" i="9"/>
  <c r="I43" i="9" s="1"/>
  <c r="G36" i="9"/>
  <c r="I36" i="9" s="1"/>
  <c r="G18" i="7"/>
  <c r="G32" i="9"/>
  <c r="I32" i="9" s="1"/>
  <c r="G28" i="9"/>
  <c r="I28" i="9" s="1"/>
  <c r="G17" i="9"/>
  <c r="I17" i="9" s="1"/>
  <c r="G16" i="9"/>
  <c r="I16" i="9" s="1"/>
  <c r="G18" i="9"/>
  <c r="I18" i="9" s="1"/>
  <c r="G15" i="9"/>
  <c r="I15" i="9" s="1"/>
  <c r="G14" i="9"/>
  <c r="I14" i="9" s="1"/>
  <c r="G132" i="8"/>
  <c r="G91" i="9"/>
  <c r="G91" i="8"/>
  <c r="E66" i="1"/>
  <c r="G56" i="8"/>
  <c r="G39" i="9"/>
  <c r="I39" i="9" s="1"/>
  <c r="G38" i="9"/>
  <c r="I38" i="9" s="1"/>
  <c r="G35" i="9"/>
  <c r="I35" i="9" s="1"/>
  <c r="G46" i="8"/>
  <c r="G33" i="8"/>
  <c r="G16" i="8"/>
  <c r="G23" i="8"/>
  <c r="G22" i="8"/>
  <c r="G84" i="7"/>
  <c r="G73" i="9"/>
  <c r="I73" i="9" s="1"/>
  <c r="G66" i="9"/>
  <c r="I66" i="9" s="1"/>
  <c r="G65" i="9"/>
  <c r="I65" i="9" s="1"/>
  <c r="G64" i="9"/>
  <c r="I64" i="9" s="1"/>
  <c r="G63" i="9"/>
  <c r="I63" i="9" s="1"/>
  <c r="G62" i="9"/>
  <c r="I62" i="9" s="1"/>
  <c r="G61" i="9"/>
  <c r="I61" i="9" s="1"/>
  <c r="G60" i="9"/>
  <c r="I60" i="9" s="1"/>
  <c r="G59" i="9"/>
  <c r="I59" i="9" s="1"/>
  <c r="G58" i="9"/>
  <c r="I58" i="9" s="1"/>
  <c r="G57" i="9"/>
  <c r="I57" i="9" s="1"/>
  <c r="G56" i="9"/>
  <c r="I56" i="9" s="1"/>
  <c r="G55" i="9"/>
  <c r="I55" i="9" s="1"/>
  <c r="G54" i="9"/>
  <c r="I54" i="9" s="1"/>
  <c r="G53" i="9"/>
  <c r="I53" i="9" s="1"/>
  <c r="G52" i="9"/>
  <c r="I52" i="9" s="1"/>
  <c r="G51" i="9"/>
  <c r="I51" i="9" s="1"/>
  <c r="G50" i="9"/>
  <c r="I50" i="9" s="1"/>
  <c r="G49" i="9"/>
  <c r="I49" i="9" s="1"/>
  <c r="G48" i="9"/>
  <c r="I48" i="9" s="1"/>
  <c r="G47" i="9"/>
  <c r="I47" i="9" s="1"/>
  <c r="G30" i="9"/>
  <c r="I30" i="9" s="1"/>
  <c r="G26" i="9"/>
  <c r="I26" i="9" s="1"/>
  <c r="G24" i="9"/>
  <c r="I24" i="9" s="1"/>
  <c r="G22" i="9"/>
  <c r="I22" i="9" s="1"/>
  <c r="G19" i="9"/>
  <c r="I19" i="9" s="1"/>
  <c r="G114" i="8"/>
  <c r="G113" i="8"/>
  <c r="G112" i="8"/>
  <c r="G110" i="8"/>
  <c r="G109" i="8"/>
  <c r="G107" i="8"/>
  <c r="G106" i="8"/>
  <c r="G105" i="8"/>
  <c r="G104" i="8"/>
  <c r="G103" i="8"/>
  <c r="G102" i="8"/>
  <c r="G99" i="8"/>
  <c r="G98" i="8"/>
  <c r="G96" i="8"/>
  <c r="G95" i="8"/>
  <c r="G93" i="8"/>
  <c r="G92" i="8"/>
  <c r="G90" i="8"/>
  <c r="G88" i="8"/>
  <c r="G87" i="8"/>
  <c r="G86" i="8"/>
  <c r="G85" i="8"/>
  <c r="G82" i="8"/>
  <c r="G81" i="8"/>
  <c r="G80" i="8"/>
  <c r="G79" i="8"/>
  <c r="G78" i="8"/>
  <c r="G77" i="8"/>
  <c r="G76" i="8"/>
  <c r="G74" i="8"/>
  <c r="G73" i="8"/>
  <c r="G72" i="8"/>
  <c r="G71" i="8"/>
  <c r="G70" i="8"/>
  <c r="G69" i="8"/>
  <c r="G68" i="8"/>
  <c r="G67" i="8"/>
  <c r="G66" i="8"/>
  <c r="G65" i="8"/>
  <c r="G64" i="8"/>
  <c r="G63" i="8"/>
  <c r="G62" i="8"/>
  <c r="G59" i="8"/>
  <c r="G52" i="8"/>
  <c r="G51" i="8"/>
  <c r="G49" i="8"/>
  <c r="G48" i="8"/>
  <c r="G45" i="8"/>
  <c r="G44" i="8"/>
  <c r="G40" i="8"/>
  <c r="G39" i="8"/>
  <c r="G37" i="8"/>
  <c r="G36" i="8"/>
  <c r="G35" i="8"/>
  <c r="G31" i="8"/>
  <c r="G29" i="8"/>
  <c r="G27" i="8"/>
  <c r="G26" i="8"/>
  <c r="G21" i="8"/>
  <c r="G20" i="8"/>
  <c r="G18" i="8"/>
  <c r="G17" i="8"/>
  <c r="G15" i="8"/>
  <c r="G14" i="8"/>
  <c r="G64" i="7"/>
  <c r="H63" i="7" s="1"/>
  <c r="G62" i="7"/>
  <c r="G61" i="7"/>
  <c r="G60" i="7"/>
  <c r="G59" i="7"/>
  <c r="G57" i="7"/>
  <c r="G55" i="7"/>
  <c r="G54" i="7"/>
  <c r="G52" i="7"/>
  <c r="G51" i="7"/>
  <c r="G50" i="7"/>
  <c r="G49" i="7"/>
  <c r="G48" i="7"/>
  <c r="G47" i="7"/>
  <c r="G45" i="7"/>
  <c r="G44" i="7"/>
  <c r="G42" i="7"/>
  <c r="G41" i="7"/>
  <c r="G40" i="7"/>
  <c r="G38" i="7"/>
  <c r="G35" i="7"/>
  <c r="G34" i="7"/>
  <c r="G33" i="7"/>
  <c r="G32" i="7"/>
  <c r="G29" i="7"/>
  <c r="G28" i="7"/>
  <c r="G24" i="7"/>
  <c r="G22" i="7"/>
  <c r="G21" i="7"/>
  <c r="G16" i="7"/>
  <c r="G15" i="7"/>
  <c r="G58" i="1"/>
  <c r="E53" i="1"/>
  <c r="G24" i="1"/>
  <c r="G28" i="1"/>
  <c r="Z71" i="11" l="1"/>
  <c r="AD68" i="11"/>
  <c r="V77" i="11"/>
  <c r="V90" i="11" s="1"/>
  <c r="E116" i="11" s="1"/>
  <c r="V78" i="11"/>
  <c r="V91" i="11" s="1"/>
  <c r="AD69" i="11"/>
  <c r="F71" i="11"/>
  <c r="N77" i="11"/>
  <c r="N90" i="11" s="1"/>
  <c r="E108" i="11" s="1"/>
  <c r="N78" i="11"/>
  <c r="N91" i="11" s="1"/>
  <c r="Z77" i="11"/>
  <c r="Z90" i="11" s="1"/>
  <c r="E120" i="11" s="1"/>
  <c r="Z78" i="11"/>
  <c r="Z91" i="11" s="1"/>
  <c r="R77" i="11"/>
  <c r="R90" i="11" s="1"/>
  <c r="E112" i="11" s="1"/>
  <c r="R78" i="11"/>
  <c r="R91" i="11" s="1"/>
  <c r="J78" i="11"/>
  <c r="J91" i="11" s="1"/>
  <c r="J77" i="11"/>
  <c r="J90" i="11" s="1"/>
  <c r="E104" i="11" s="1"/>
  <c r="H17" i="7"/>
  <c r="G42" i="9"/>
  <c r="H31" i="9"/>
  <c r="I31" i="9" s="1"/>
  <c r="H45" i="9"/>
  <c r="I45" i="9" s="1"/>
  <c r="H72" i="9"/>
  <c r="I72" i="9" s="1"/>
  <c r="G55" i="8"/>
  <c r="H53" i="8" s="1"/>
  <c r="H42" i="8"/>
  <c r="H24" i="8"/>
  <c r="H60" i="8"/>
  <c r="H97" i="8"/>
  <c r="H56" i="7"/>
  <c r="H58" i="7"/>
  <c r="H30" i="7"/>
  <c r="H36" i="7"/>
  <c r="G27" i="7"/>
  <c r="H25" i="7" s="1"/>
  <c r="H13" i="9"/>
  <c r="I13" i="9" s="1"/>
  <c r="H33" i="9"/>
  <c r="I33" i="9" s="1"/>
  <c r="H20" i="9"/>
  <c r="I20" i="9" s="1"/>
  <c r="H67" i="9"/>
  <c r="I67" i="9" s="1"/>
  <c r="H13" i="8"/>
  <c r="H100" i="8"/>
  <c r="H83" i="8"/>
  <c r="H50" i="8"/>
  <c r="H94" i="8"/>
  <c r="H13" i="7"/>
  <c r="H19" i="7"/>
  <c r="G230" i="1"/>
  <c r="E127" i="1"/>
  <c r="G46" i="1"/>
  <c r="E43" i="1"/>
  <c r="G43" i="1" s="1"/>
  <c r="E41" i="1"/>
  <c r="G33" i="1"/>
  <c r="G42" i="1"/>
  <c r="H40" i="9" l="1"/>
  <c r="I40" i="9" s="1"/>
  <c r="I42" i="9"/>
  <c r="F78" i="11"/>
  <c r="AD71" i="11"/>
  <c r="F77" i="11"/>
  <c r="J92" i="11"/>
  <c r="E102" i="11"/>
  <c r="F103" i="11" s="1"/>
  <c r="E118" i="11"/>
  <c r="F119" i="11" s="1"/>
  <c r="Z92" i="11"/>
  <c r="R92" i="11"/>
  <c r="E110" i="11"/>
  <c r="F111" i="11" s="1"/>
  <c r="E114" i="11"/>
  <c r="F115" i="11" s="1"/>
  <c r="V92" i="11"/>
  <c r="E106" i="11"/>
  <c r="F107" i="11" s="1"/>
  <c r="N92" i="11"/>
  <c r="H115" i="8"/>
  <c r="I41" i="8" s="1"/>
  <c r="H65" i="7"/>
  <c r="I46" i="7" s="1"/>
  <c r="G39" i="1"/>
  <c r="G37" i="1"/>
  <c r="G35" i="1"/>
  <c r="H74" i="9" l="1"/>
  <c r="I74" i="9" s="1"/>
  <c r="AD77" i="11"/>
  <c r="F79" i="11"/>
  <c r="F80" i="11"/>
  <c r="J80" i="11" s="1"/>
  <c r="N80" i="11" s="1"/>
  <c r="R80" i="11" s="1"/>
  <c r="V80" i="11" s="1"/>
  <c r="Z80" i="11" s="1"/>
  <c r="AD80" i="11" s="1"/>
  <c r="F84" i="11"/>
  <c r="I17" i="7"/>
  <c r="I18" i="7"/>
  <c r="I59" i="8"/>
  <c r="I90" i="8"/>
  <c r="I29" i="8"/>
  <c r="I78" i="8"/>
  <c r="I93" i="8"/>
  <c r="I113" i="8"/>
  <c r="I52" i="8"/>
  <c r="I107" i="8"/>
  <c r="I85" i="8"/>
  <c r="I96" i="8"/>
  <c r="I48" i="8"/>
  <c r="I81" i="8"/>
  <c r="I71" i="8"/>
  <c r="I95" i="8"/>
  <c r="I26" i="8"/>
  <c r="I74" i="8"/>
  <c r="I110" i="8"/>
  <c r="I86" i="8"/>
  <c r="I53" i="8"/>
  <c r="I64" i="8"/>
  <c r="I106" i="8"/>
  <c r="I13" i="8"/>
  <c r="I55" i="8"/>
  <c r="I63" i="8"/>
  <c r="I88" i="8"/>
  <c r="I27" i="8"/>
  <c r="I100" i="8"/>
  <c r="I23" i="8"/>
  <c r="I91" i="8"/>
  <c r="I114" i="8"/>
  <c r="I38" i="8"/>
  <c r="I98" i="8"/>
  <c r="I50" i="8"/>
  <c r="I60" i="8"/>
  <c r="I22" i="8"/>
  <c r="I46" i="8"/>
  <c r="I68" i="8"/>
  <c r="I45" i="8"/>
  <c r="I83" i="8"/>
  <c r="I92" i="8"/>
  <c r="I82" i="8"/>
  <c r="I16" i="8"/>
  <c r="I65" i="8"/>
  <c r="I62" i="8"/>
  <c r="I17" i="8"/>
  <c r="I94" i="8"/>
  <c r="I20" i="8"/>
  <c r="I56" i="8"/>
  <c r="H117" i="8"/>
  <c r="H118" i="8" s="1"/>
  <c r="H119" i="8" s="1"/>
  <c r="I19" i="8"/>
  <c r="I70" i="8"/>
  <c r="I14" i="8"/>
  <c r="I102" i="8"/>
  <c r="I42" i="8"/>
  <c r="I57" i="8"/>
  <c r="I103" i="8"/>
  <c r="I24" i="8"/>
  <c r="I115" i="8"/>
  <c r="I76" i="8"/>
  <c r="I104" i="8"/>
  <c r="I105" i="8"/>
  <c r="I77" i="8"/>
  <c r="I97" i="8"/>
  <c r="I87" i="8"/>
  <c r="I44" i="8"/>
  <c r="I35" i="8"/>
  <c r="I21" i="8"/>
  <c r="I67" i="8"/>
  <c r="I33" i="8"/>
  <c r="I99" i="8"/>
  <c r="I79" i="8"/>
  <c r="I36" i="8"/>
  <c r="I112" i="8"/>
  <c r="I15" i="8"/>
  <c r="I40" i="8"/>
  <c r="I80" i="8"/>
  <c r="I31" i="8"/>
  <c r="I73" i="8"/>
  <c r="I51" i="8"/>
  <c r="I66" i="8"/>
  <c r="I39" i="8"/>
  <c r="I37" i="8"/>
  <c r="I109" i="8"/>
  <c r="I18" i="8"/>
  <c r="I72" i="8"/>
  <c r="I49" i="8"/>
  <c r="I69" i="8"/>
  <c r="I13" i="7"/>
  <c r="I47" i="7"/>
  <c r="I56" i="7"/>
  <c r="I35" i="7"/>
  <c r="I63" i="7"/>
  <c r="I34" i="7"/>
  <c r="I30" i="7"/>
  <c r="I14" i="7"/>
  <c r="I25" i="7"/>
  <c r="I59" i="7"/>
  <c r="I58" i="7"/>
  <c r="I49" i="7"/>
  <c r="I28" i="7"/>
  <c r="I44" i="7"/>
  <c r="I62" i="7"/>
  <c r="I64" i="7"/>
  <c r="I19" i="7"/>
  <c r="I52" i="7"/>
  <c r="I33" i="7"/>
  <c r="I42" i="7"/>
  <c r="I15" i="7"/>
  <c r="I45" i="7"/>
  <c r="I40" i="7"/>
  <c r="I60" i="7"/>
  <c r="I27" i="7"/>
  <c r="I54" i="7"/>
  <c r="I55" i="7"/>
  <c r="I41" i="7"/>
  <c r="I21" i="7"/>
  <c r="I32" i="7"/>
  <c r="I57" i="7"/>
  <c r="I36" i="7"/>
  <c r="I50" i="7"/>
  <c r="I38" i="7"/>
  <c r="H67" i="7"/>
  <c r="H68" i="7" s="1"/>
  <c r="H69" i="7" s="1"/>
  <c r="I61" i="7"/>
  <c r="I24" i="7"/>
  <c r="I65" i="7"/>
  <c r="I16" i="7"/>
  <c r="I51" i="7"/>
  <c r="I48" i="7"/>
  <c r="I29" i="7"/>
  <c r="I22" i="7"/>
  <c r="G22" i="1"/>
  <c r="G26" i="1"/>
  <c r="G27" i="1"/>
  <c r="E18" i="1"/>
  <c r="H76" i="9" l="1"/>
  <c r="H77" i="9" s="1"/>
  <c r="H78" i="9" s="1"/>
  <c r="F91" i="11"/>
  <c r="F83" i="11"/>
  <c r="F86" i="11"/>
  <c r="J86" i="11" s="1"/>
  <c r="N86" i="11" s="1"/>
  <c r="R86" i="11" s="1"/>
  <c r="V86" i="11" s="1"/>
  <c r="Z86" i="11" s="1"/>
  <c r="AD86" i="11" s="1"/>
  <c r="D4" i="12"/>
  <c r="J79" i="11"/>
  <c r="H121" i="8"/>
  <c r="H120" i="8"/>
  <c r="H71" i="7"/>
  <c r="H70" i="7"/>
  <c r="N79" i="11" l="1"/>
  <c r="D5" i="12"/>
  <c r="F90" i="11"/>
  <c r="F85" i="11"/>
  <c r="AD83" i="11"/>
  <c r="E98" i="11"/>
  <c r="F99" i="11" s="1"/>
  <c r="F92" i="11"/>
  <c r="F94" i="11"/>
  <c r="J94" i="11" s="1"/>
  <c r="N94" i="11" s="1"/>
  <c r="R94" i="11" s="1"/>
  <c r="V94" i="11" s="1"/>
  <c r="Z94" i="11" s="1"/>
  <c r="H122" i="8"/>
  <c r="H123" i="8" s="1"/>
  <c r="H124" i="8" s="1"/>
  <c r="H126" i="8" s="1"/>
  <c r="H72" i="7"/>
  <c r="H73" i="7" s="1"/>
  <c r="H74" i="7" s="1"/>
  <c r="H76" i="7" s="1"/>
  <c r="H80" i="9"/>
  <c r="H79" i="9"/>
  <c r="D6" i="12" l="1"/>
  <c r="R79" i="11"/>
  <c r="J85" i="11"/>
  <c r="E4" i="12"/>
  <c r="F93" i="11"/>
  <c r="J93" i="11" s="1"/>
  <c r="N93" i="11" s="1"/>
  <c r="R93" i="11" s="1"/>
  <c r="V93" i="11" s="1"/>
  <c r="Z93" i="11" s="1"/>
  <c r="E100" i="11"/>
  <c r="H81" i="9"/>
  <c r="H82" i="9" s="1"/>
  <c r="H83" i="9" s="1"/>
  <c r="H85" i="9" s="1"/>
  <c r="H87" i="9" s="1"/>
  <c r="H128" i="8"/>
  <c r="G130" i="8" s="1"/>
  <c r="H78" i="7"/>
  <c r="G80" i="7" s="1"/>
  <c r="D7" i="12" l="1"/>
  <c r="V79" i="11"/>
  <c r="N85" i="11"/>
  <c r="E5" i="12"/>
  <c r="G89" i="9"/>
  <c r="G133" i="8"/>
  <c r="G85" i="7"/>
  <c r="D8" i="12" l="1"/>
  <c r="Z79" i="11"/>
  <c r="D9" i="12" s="1"/>
  <c r="E6" i="12"/>
  <c r="R85" i="11"/>
  <c r="G92" i="9"/>
  <c r="V85" i="11" l="1"/>
  <c r="E7" i="12"/>
  <c r="G153" i="1"/>
  <c r="G154" i="1"/>
  <c r="G66" i="1"/>
  <c r="G65" i="1"/>
  <c r="G56" i="1"/>
  <c r="G57" i="1"/>
  <c r="G59" i="1"/>
  <c r="G51" i="1"/>
  <c r="G52" i="1"/>
  <c r="G53" i="1"/>
  <c r="G32" i="1"/>
  <c r="G31" i="1"/>
  <c r="G20" i="1"/>
  <c r="G21" i="1"/>
  <c r="G23" i="1"/>
  <c r="G25" i="1"/>
  <c r="G18" i="1"/>
  <c r="G19" i="1"/>
  <c r="E16" i="1"/>
  <c r="G16" i="1" s="1"/>
  <c r="G17" i="1"/>
  <c r="C223" i="1"/>
  <c r="C222" i="1"/>
  <c r="C221" i="1"/>
  <c r="C220" i="1"/>
  <c r="C219" i="1"/>
  <c r="C218" i="1"/>
  <c r="C217" i="1"/>
  <c r="C216" i="1"/>
  <c r="C215" i="1"/>
  <c r="C214" i="1"/>
  <c r="C213" i="1"/>
  <c r="C212" i="1"/>
  <c r="C211" i="1"/>
  <c r="C210" i="1"/>
  <c r="C209" i="1"/>
  <c r="C227" i="1"/>
  <c r="C224" i="1"/>
  <c r="G200" i="1"/>
  <c r="G199" i="1"/>
  <c r="G182" i="1"/>
  <c r="G181" i="1"/>
  <c r="G179" i="1"/>
  <c r="G177" i="1"/>
  <c r="G176" i="1"/>
  <c r="G175" i="1"/>
  <c r="G174" i="1"/>
  <c r="G172" i="1"/>
  <c r="G171" i="1"/>
  <c r="G170" i="1"/>
  <c r="G168" i="1"/>
  <c r="G167" i="1"/>
  <c r="G165" i="1"/>
  <c r="G164" i="1"/>
  <c r="G163" i="1"/>
  <c r="G162" i="1"/>
  <c r="G161" i="1"/>
  <c r="G160" i="1"/>
  <c r="G157" i="1"/>
  <c r="G156" i="1"/>
  <c r="G152" i="1"/>
  <c r="G151" i="1"/>
  <c r="G149" i="1"/>
  <c r="G148" i="1"/>
  <c r="G146" i="1"/>
  <c r="G145" i="1"/>
  <c r="G144" i="1"/>
  <c r="G143" i="1"/>
  <c r="G142" i="1"/>
  <c r="G141" i="1"/>
  <c r="G139" i="1"/>
  <c r="G138" i="1"/>
  <c r="G136" i="1"/>
  <c r="G135" i="1"/>
  <c r="G134" i="1"/>
  <c r="G132" i="1"/>
  <c r="G129" i="1"/>
  <c r="G128" i="1"/>
  <c r="G127" i="1"/>
  <c r="G126" i="1"/>
  <c r="G124" i="1"/>
  <c r="G123" i="1"/>
  <c r="G122" i="1"/>
  <c r="G121" i="1"/>
  <c r="G118" i="1"/>
  <c r="G117" i="1"/>
  <c r="G116" i="1"/>
  <c r="G115" i="1"/>
  <c r="G114" i="1"/>
  <c r="G113" i="1"/>
  <c r="G112" i="1"/>
  <c r="G111" i="1"/>
  <c r="G110" i="1"/>
  <c r="G109" i="1"/>
  <c r="G108" i="1"/>
  <c r="G107" i="1"/>
  <c r="G106" i="1"/>
  <c r="G105" i="1"/>
  <c r="G104" i="1"/>
  <c r="G103" i="1"/>
  <c r="G102" i="1"/>
  <c r="G101" i="1"/>
  <c r="G100" i="1"/>
  <c r="G99" i="1"/>
  <c r="G97" i="1"/>
  <c r="G96" i="1"/>
  <c r="G95" i="1"/>
  <c r="G94" i="1"/>
  <c r="G93" i="1"/>
  <c r="G92" i="1"/>
  <c r="G91" i="1"/>
  <c r="G89" i="1"/>
  <c r="G88" i="1"/>
  <c r="G87" i="1"/>
  <c r="G86" i="1"/>
  <c r="G85" i="1"/>
  <c r="G84" i="1"/>
  <c r="G83" i="1"/>
  <c r="G82" i="1"/>
  <c r="G81" i="1"/>
  <c r="G80" i="1"/>
  <c r="G79" i="1"/>
  <c r="G78" i="1"/>
  <c r="G77" i="1"/>
  <c r="G75" i="1"/>
  <c r="G74" i="1"/>
  <c r="G73" i="1"/>
  <c r="G72" i="1"/>
  <c r="G69" i="1"/>
  <c r="G67" i="1"/>
  <c r="G62" i="1"/>
  <c r="G61" i="1"/>
  <c r="G55" i="1"/>
  <c r="G50" i="1"/>
  <c r="G47" i="1"/>
  <c r="G45" i="1"/>
  <c r="G41" i="1"/>
  <c r="E8" i="12" l="1"/>
  <c r="Z85" i="11"/>
  <c r="E9" i="12" s="1"/>
  <c r="H44" i="1"/>
  <c r="H15" i="1"/>
  <c r="H48" i="1"/>
  <c r="H70" i="1"/>
  <c r="H29" i="1"/>
  <c r="H158" i="1"/>
  <c r="H119" i="1"/>
  <c r="H63" i="1"/>
  <c r="H173" i="1"/>
  <c r="H180" i="1"/>
  <c r="H150" i="1"/>
  <c r="H130" i="1"/>
  <c r="H155" i="1"/>
  <c r="H178" i="1"/>
  <c r="H201" i="1"/>
  <c r="H227" i="1" s="1"/>
  <c r="H60" i="1"/>
  <c r="G14" i="1" l="1"/>
  <c r="H13" i="1" l="1"/>
  <c r="H183" i="1" l="1"/>
  <c r="I150" i="1" l="1"/>
  <c r="I68" i="1"/>
  <c r="I144" i="1"/>
  <c r="I153" i="1"/>
  <c r="I83" i="1"/>
  <c r="I16" i="1"/>
  <c r="I156" i="1"/>
  <c r="I104" i="1"/>
  <c r="I163" i="1"/>
  <c r="I82" i="1"/>
  <c r="I25" i="1"/>
  <c r="I141" i="1"/>
  <c r="I86" i="1"/>
  <c r="I44" i="1"/>
  <c r="I50" i="1"/>
  <c r="I96" i="1"/>
  <c r="I162" i="1"/>
  <c r="I67" i="1"/>
  <c r="I18" i="1"/>
  <c r="I101" i="1"/>
  <c r="I79" i="1"/>
  <c r="I42" i="1"/>
  <c r="I17" i="1"/>
  <c r="I108" i="1"/>
  <c r="I157" i="1"/>
  <c r="I70" i="1"/>
  <c r="I118" i="1"/>
  <c r="I81" i="1"/>
  <c r="I28" i="1"/>
  <c r="I143" i="1"/>
  <c r="I31" i="1"/>
  <c r="I75" i="1"/>
  <c r="I165" i="1"/>
  <c r="I111" i="1"/>
  <c r="H185" i="1"/>
  <c r="H186" i="1" s="1"/>
  <c r="H187" i="1" s="1"/>
  <c r="H188" i="1" s="1"/>
  <c r="I126" i="1"/>
  <c r="I51" i="1"/>
  <c r="I149" i="1"/>
  <c r="I128" i="1"/>
  <c r="I155" i="1"/>
  <c r="I56" i="1"/>
  <c r="I142" i="1"/>
  <c r="I134" i="1"/>
  <c r="I107" i="1"/>
  <c r="I152" i="1"/>
  <c r="I20" i="1"/>
  <c r="I15" i="1"/>
  <c r="I74" i="1"/>
  <c r="I171" i="1"/>
  <c r="I178" i="1"/>
  <c r="I94" i="1"/>
  <c r="I164" i="1"/>
  <c r="I114" i="1"/>
  <c r="I87" i="1"/>
  <c r="I115" i="1"/>
  <c r="I32" i="1"/>
  <c r="I92" i="1"/>
  <c r="I154" i="1"/>
  <c r="I158" i="1"/>
  <c r="I121" i="1"/>
  <c r="I47" i="1"/>
  <c r="I19" i="1"/>
  <c r="I145" i="1"/>
  <c r="I124" i="1"/>
  <c r="I179" i="1"/>
  <c r="I57" i="1"/>
  <c r="I62" i="1"/>
  <c r="I148" i="1"/>
  <c r="I123" i="1"/>
  <c r="I46" i="1"/>
  <c r="I175" i="1"/>
  <c r="I103" i="1"/>
  <c r="I99" i="1"/>
  <c r="I102" i="1"/>
  <c r="I14" i="1"/>
  <c r="I139" i="1"/>
  <c r="I183" i="1"/>
  <c r="I52" i="1"/>
  <c r="I80" i="1"/>
  <c r="I176" i="1"/>
  <c r="I138" i="1"/>
  <c r="I174" i="1"/>
  <c r="I22" i="1"/>
  <c r="I132" i="1"/>
  <c r="I55" i="1"/>
  <c r="I84" i="1"/>
  <c r="I170" i="1"/>
  <c r="I41" i="1"/>
  <c r="I93" i="1"/>
  <c r="I161" i="1"/>
  <c r="I116" i="1"/>
  <c r="I69" i="1"/>
  <c r="I48" i="1"/>
  <c r="I109" i="1"/>
  <c r="I168" i="1"/>
  <c r="I136" i="1"/>
  <c r="I160" i="1"/>
  <c r="I37" i="1"/>
  <c r="I100" i="1"/>
  <c r="I27" i="1"/>
  <c r="I129" i="1"/>
  <c r="I72" i="1"/>
  <c r="I23" i="1"/>
  <c r="I181" i="1"/>
  <c r="I105" i="1"/>
  <c r="I182" i="1"/>
  <c r="I122" i="1"/>
  <c r="I45" i="1"/>
  <c r="I135" i="1"/>
  <c r="I173" i="1"/>
  <c r="I146" i="1"/>
  <c r="I113" i="1"/>
  <c r="I53" i="1"/>
  <c r="I151" i="1"/>
  <c r="I60" i="1"/>
  <c r="I106" i="1"/>
  <c r="I13" i="1"/>
  <c r="I167" i="1"/>
  <c r="I77" i="1"/>
  <c r="I172" i="1"/>
  <c r="I26" i="1"/>
  <c r="I130" i="1"/>
  <c r="I58" i="1"/>
  <c r="I43" i="1"/>
  <c r="I21" i="1"/>
  <c r="I61" i="1"/>
  <c r="I180" i="1"/>
  <c r="I29" i="1"/>
  <c r="I78" i="1"/>
  <c r="I95" i="1"/>
  <c r="I91" i="1"/>
  <c r="I89" i="1"/>
  <c r="I24" i="1"/>
  <c r="I39" i="1"/>
  <c r="I59" i="1"/>
  <c r="I85" i="1"/>
  <c r="I33" i="1"/>
  <c r="I66" i="1"/>
  <c r="I110" i="1"/>
  <c r="I119" i="1"/>
  <c r="I97" i="1"/>
  <c r="I177" i="1"/>
  <c r="I35" i="1"/>
  <c r="I88" i="1"/>
  <c r="I117" i="1"/>
  <c r="I65" i="1"/>
  <c r="I112" i="1"/>
  <c r="I127" i="1"/>
  <c r="I73" i="1"/>
  <c r="I63" i="1"/>
  <c r="H189" i="1" l="1"/>
  <c r="H190" i="1" s="1"/>
  <c r="H191" i="1" s="1"/>
  <c r="H192" i="1" l="1"/>
  <c r="H194" i="1" s="1"/>
  <c r="H220" i="1" l="1"/>
  <c r="H215" i="1"/>
  <c r="H214" i="1"/>
  <c r="H211" i="1"/>
  <c r="H216" i="1"/>
  <c r="H212" i="1"/>
  <c r="H213" i="1"/>
  <c r="H210" i="1"/>
  <c r="H224" i="1"/>
  <c r="H223" i="1"/>
  <c r="H217" i="1"/>
  <c r="H222" i="1"/>
  <c r="H221" i="1"/>
  <c r="H219" i="1"/>
  <c r="H218" i="1"/>
  <c r="H209" i="1"/>
  <c r="H196" i="1"/>
  <c r="G203" i="1" s="1"/>
  <c r="I218" i="1" l="1"/>
  <c r="I219" i="1"/>
  <c r="I209" i="1"/>
  <c r="I222" i="1"/>
  <c r="I216" i="1"/>
  <c r="I217" i="1"/>
  <c r="I221" i="1"/>
  <c r="I214" i="1"/>
  <c r="I223" i="1"/>
  <c r="I224" i="1"/>
  <c r="I210" i="1"/>
  <c r="I213" i="1"/>
  <c r="I212" i="1"/>
  <c r="I211" i="1"/>
  <c r="I215" i="1"/>
  <c r="I220" i="1"/>
  <c r="I227" i="1"/>
  <c r="G231" i="1"/>
  <c r="H225" i="1"/>
  <c r="H228" i="1" s="1"/>
  <c r="I225" i="1" l="1"/>
  <c r="I228" i="1" s="1"/>
</calcChain>
</file>

<file path=xl/sharedStrings.xml><?xml version="1.0" encoding="utf-8"?>
<sst xmlns="http://schemas.openxmlformats.org/spreadsheetml/2006/main" count="1288" uniqueCount="498">
  <si>
    <t xml:space="preserve">“2022 - AÑO DE HOMENAJE LAS MALVINAS SON ARGENTINAS”
</t>
  </si>
  <si>
    <t>COMPUTO Y PRESUPUESTO</t>
  </si>
  <si>
    <t>CONTRATISTA</t>
  </si>
  <si>
    <t>OBRA - EZE</t>
  </si>
  <si>
    <t>DOMICILIO:</t>
  </si>
  <si>
    <t>TIPO DE OBRA: Simuladores, Instrucción y Sanitarios 3° y 4° piso - Sector 1, 2 y 3</t>
  </si>
  <si>
    <t>FECHA</t>
  </si>
  <si>
    <t>RUBRO</t>
  </si>
  <si>
    <t>DESIGNACION DE LAS OBRAS</t>
  </si>
  <si>
    <t>Cómputo</t>
  </si>
  <si>
    <t>Presupuesto</t>
  </si>
  <si>
    <t>Unid.</t>
  </si>
  <si>
    <r>
      <t xml:space="preserve">Cant.
</t>
    </r>
    <r>
      <rPr>
        <b/>
        <sz val="10"/>
        <color theme="0" tint="-0.34998626667073579"/>
        <rFont val="Arial"/>
        <family val="2"/>
      </rPr>
      <t>a</t>
    </r>
  </si>
  <si>
    <r>
      <t xml:space="preserve">Precio Unitario
</t>
    </r>
    <r>
      <rPr>
        <b/>
        <sz val="10"/>
        <color rgb="FF00B050"/>
        <rFont val="Arial"/>
        <family val="2"/>
      </rPr>
      <t>b</t>
    </r>
  </si>
  <si>
    <r>
      <t xml:space="preserve">Precio Item
</t>
    </r>
    <r>
      <rPr>
        <b/>
        <sz val="10"/>
        <color theme="0" tint="-0.499984740745262"/>
        <rFont val="Arial"/>
        <family val="2"/>
      </rPr>
      <t>c</t>
    </r>
    <r>
      <rPr>
        <b/>
        <sz val="10"/>
        <rFont val="Arial"/>
        <family val="2"/>
      </rPr>
      <t xml:space="preserve">
</t>
    </r>
    <r>
      <rPr>
        <b/>
        <i/>
        <sz val="10"/>
        <rFont val="Arial"/>
        <family val="2"/>
      </rPr>
      <t>c=(a x b)</t>
    </r>
  </si>
  <si>
    <t>Precio Rubro</t>
  </si>
  <si>
    <t>%  incidencia</t>
  </si>
  <si>
    <r>
      <rPr>
        <b/>
        <i/>
        <sz val="10"/>
        <rFont val="Arial"/>
        <family val="2"/>
      </rPr>
      <t xml:space="preserve">1) </t>
    </r>
    <r>
      <rPr>
        <i/>
        <sz val="10"/>
        <rFont val="Arial"/>
        <family val="2"/>
      </rPr>
      <t>Se deberá completar la columna de Precio Unitario (b)       2</t>
    </r>
    <r>
      <rPr>
        <b/>
        <i/>
        <sz val="10"/>
        <rFont val="Arial"/>
        <family val="2"/>
      </rPr>
      <t>)</t>
    </r>
    <r>
      <rPr>
        <i/>
        <sz val="10"/>
        <rFont val="Arial"/>
        <family val="2"/>
      </rPr>
      <t xml:space="preserve"> Al final de la tabla completar % Costo Financiero, Gastos Generales, Beneficio e Impuestos.</t>
    </r>
  </si>
  <si>
    <t>*COMPLETAR CELDAS CON FONDO VERDE ÚNICAMENTE</t>
  </si>
  <si>
    <t>1</t>
  </si>
  <si>
    <t>TAREAS PRELIMINARES</t>
  </si>
  <si>
    <t>1.01</t>
  </si>
  <si>
    <t>Obrador.</t>
  </si>
  <si>
    <t>gl</t>
  </si>
  <si>
    <t>DEMOLICIÓN Y RETIROS</t>
  </si>
  <si>
    <t>2.01</t>
  </si>
  <si>
    <t>Desmonte de solados.</t>
  </si>
  <si>
    <t>m2</t>
  </si>
  <si>
    <t>2.02</t>
  </si>
  <si>
    <t>Demolición contrapiso y carpeta para piso ducto, solias, etc.</t>
  </si>
  <si>
    <t>ml</t>
  </si>
  <si>
    <t>2.03</t>
  </si>
  <si>
    <t>Demolición mampostería ladrillo.</t>
  </si>
  <si>
    <t>2.04</t>
  </si>
  <si>
    <t>Demolición y desmonte de tabiquería de yeso.</t>
  </si>
  <si>
    <t>2.05</t>
  </si>
  <si>
    <t>Demolición y desmonte de tabiquería de madera y vidrio con perfilería de aluminio.</t>
  </si>
  <si>
    <t>2.06</t>
  </si>
  <si>
    <t>Desmonte de ventanas y paños vidriados interiores. Incluye carpinterías, marcos, vidrios a reemplazar y/o rotos de tabiques y carpinteria interior en sectores a intervenir.</t>
  </si>
  <si>
    <t>un</t>
  </si>
  <si>
    <t>2.07</t>
  </si>
  <si>
    <t>Desmonte de ventanas y paños vidriados exteriores. Incluye vidrios a reemplazar y/o rotos de carpinteria exterior en sector 2 Instrucción.</t>
  </si>
  <si>
    <t>2.08</t>
  </si>
  <si>
    <t>Desmonte de puertas. Incluye marcos, etc.</t>
  </si>
  <si>
    <t>2.09</t>
  </si>
  <si>
    <t>Demolición y desmonte de cielorrasos para tendidos, reemplazos y a reparar.</t>
  </si>
  <si>
    <t>2.10</t>
  </si>
  <si>
    <t>Demolición y desmonte de instalación eléctrica a desafectar y en desuso. Incluye tableros, luminarias, tendidos, etc.</t>
  </si>
  <si>
    <t>2.11</t>
  </si>
  <si>
    <t>Demolición y desmonte de instalación de corrrientes débiles a desafectar y en desuso. Incluye tableros, tendidos, etc. sobre cielorraso y por piso.</t>
  </si>
  <si>
    <t>2.12</t>
  </si>
  <si>
    <t>Demolición y desmonte de instalación termomecánica a desafectar y en desuso. Incluye unidades interiores y exteriores, tendidos de cañerías y conductos, etc.</t>
  </si>
  <si>
    <t>2.13</t>
  </si>
  <si>
    <t>Desmonte de instalac. sanitaria. Incluye  griferias, flexibles, desagues, artefactos, mochilas, asientos con tapas y accesorios s/ planos.</t>
  </si>
  <si>
    <t xml:space="preserve">ALBAÑILERIA </t>
  </si>
  <si>
    <t>Mampostería y tabiques</t>
  </si>
  <si>
    <t>3.01</t>
  </si>
  <si>
    <t>M1- Muro de Ladrillo Cerámico 18cm (revoque fino en ambas caras).</t>
  </si>
  <si>
    <t>3.02</t>
  </si>
  <si>
    <t>T1- Medio forro de placa de roca de yeso e:8cm.  Perfil 70mm + lana de vidrio + dobleuna placa de roca de yeso resistente al fuego.</t>
  </si>
  <si>
    <t>3.03</t>
  </si>
  <si>
    <t>Panelería de madera para tabiques de perfilería de aluminio.</t>
  </si>
  <si>
    <t>Reuerzos y dinteles</t>
  </si>
  <si>
    <t>3.04</t>
  </si>
  <si>
    <t>Dintel sobre vanos nuevos.</t>
  </si>
  <si>
    <t>Contrapisos y Carpetas</t>
  </si>
  <si>
    <t>3.05</t>
  </si>
  <si>
    <t>Carpeta de cemento en sectores donde se demuela contrapiso y en apertura de vanos.</t>
  </si>
  <si>
    <t>Revoques</t>
  </si>
  <si>
    <t>3.06</t>
  </si>
  <si>
    <t>Revoque grueso fratazado interior + Revoque fino a la cal. Sectores con revoque en mal estado, elevación de mampostería, sectores a reparar por vanos a abrir, terminación en carpinterías y tendidos nuevos, etc.</t>
  </si>
  <si>
    <t>Solados, Solias y zócalos</t>
  </si>
  <si>
    <t>3.07</t>
  </si>
  <si>
    <t>S1- Provisión y colocación de solado de Vinilico sistema click, color gris simil madera de alto tránsito, esp 4mm tipo la europea o similar. Incluye carpeta niveladora.</t>
  </si>
  <si>
    <t>3.08</t>
  </si>
  <si>
    <t>Solia en vanos nuevos.</t>
  </si>
  <si>
    <t>3.09</t>
  </si>
  <si>
    <t>Zocalo EPS line color blanco, h: 7 cm.</t>
  </si>
  <si>
    <t>CIELORRASOS</t>
  </si>
  <si>
    <t>4.01</t>
  </si>
  <si>
    <t>C1 - Cielorrasos suspendido placa de roca de yeso junta tomada 12mm. Incluye estructura independiente según dimensionamiento contratista.</t>
  </si>
  <si>
    <t>4.02</t>
  </si>
  <si>
    <t>C2 - Limpieza y reparación de cielorraso de yeso y lamas plásticas y/o metáilcas sector instrucción.</t>
  </si>
  <si>
    <t>4.03</t>
  </si>
  <si>
    <t>C3 - Limpieza y reparación de cielorraso de yeso.</t>
  </si>
  <si>
    <t>CARPINTERIAS</t>
  </si>
  <si>
    <t>Puertas</t>
  </si>
  <si>
    <t>5.01</t>
  </si>
  <si>
    <t>P1  - Puerta Placa simple interior, color blanca con zocalo de chapa en acero inoxidable de ambas caras y visor paño fijo de vidrio 90x210 - incluye herrajes, cerradura etc.</t>
  </si>
  <si>
    <t>5.02</t>
  </si>
  <si>
    <t>P2 - Puerta Placa simple interior, color blanca, con zocalo de chapa en acero inoxidable de ambas caras, 70x200 - incluye herrajes.</t>
  </si>
  <si>
    <t>5.03</t>
  </si>
  <si>
    <t>PE- Refacción puerta madera doble. Incluye marcos, herrajes, cerradura, lijado y pintura protectora, etc.</t>
  </si>
  <si>
    <t>5.04</t>
  </si>
  <si>
    <t>P3 - Refacción puertas placa interior. Incluye reparación placa, provisión nuevos herrajes y cerraduras, pintura marco y puerta completo, etc.</t>
  </si>
  <si>
    <t>Ventanas</t>
  </si>
  <si>
    <t>5.05</t>
  </si>
  <si>
    <t>V1 - Ventana de dos paños corredizos de aluminio natural anodizado tipo linea Modena o similar 2, 64x200 - incluye vidrios, burletes, herrajes, etc.</t>
  </si>
  <si>
    <t>5.06</t>
  </si>
  <si>
    <t>Reacondicionamiento ventanas interiores. incluye herrajes y pintura con antióxido y esmalte sintético blanco marco.</t>
  </si>
  <si>
    <t>5.07</t>
  </si>
  <si>
    <t>Reacondicionamiento ventanas exteriores de aluminio, incluye reemplazo de herrajes de accionamiento y cierre para ventilación y acesso a equipos de AA. Sector instrucción.</t>
  </si>
  <si>
    <t>5.08</t>
  </si>
  <si>
    <t>Reacondicionamiento ventanas exteriores de hierro, incluye reemplazo de herrajes de accionamiento y cierre para ventilación, limpieza, lijado y pintura con esmalte sintético, reem´lazo vidrios rotos, etc.. Sector office y sanitarios.</t>
  </si>
  <si>
    <t>5.09</t>
  </si>
  <si>
    <t>Sellado vidrios de ventanas exteriores. Paños 4,15x 3,50 mts.</t>
  </si>
  <si>
    <t>HERRERIA</t>
  </si>
  <si>
    <t>6.01</t>
  </si>
  <si>
    <t>Provisión y colocación de baranda caño estructural redondo con antioxido y terminación pintura EPOXI, idem existente.</t>
  </si>
  <si>
    <t>6.02</t>
  </si>
  <si>
    <t>Provisión y colocación de pasarelas metalicas con baranda caño estructural redondo con antioxido y terminación pintura EPOXI. Según plano n°5.</t>
  </si>
  <si>
    <t>PINTURA</t>
  </si>
  <si>
    <t>Interior</t>
  </si>
  <si>
    <t>7.01</t>
  </si>
  <si>
    <t>Pintura latex acabado satinado para muros, columnas y tabiques de durlock interiores . Preparación de superficie: 1° mano defijador, enduido completo, 2° mano de fijador y 3 manos de pintura latex tipo Sherwin Williams o similar.  Color o a definir.</t>
  </si>
  <si>
    <t>7.02</t>
  </si>
  <si>
    <t>Pintura esmalte sintético acabado satinado para muros y tabiques interiores de madera  tipo Sherwin Williams o similar. Incluye preparación de la superficie. Color o a definir.</t>
  </si>
  <si>
    <t>7.03</t>
  </si>
  <si>
    <t>Pintura latex interior cielorrasos antihongo. Preparación de superficies: 1° mano de sellador o primer ahderente para plastico, enduido completo (en caso de corresponder, 2° mano de sellador, y 3 manos de látex para cielorraso blanco, tipo Loxon de Sherwin Williams o similar. Color o a definir.</t>
  </si>
  <si>
    <t>7.04</t>
  </si>
  <si>
    <t>Pintura multisuperficie interior para cielorrasos de lamas plásticas, con acabado satinado. Color o a definir.</t>
  </si>
  <si>
    <t>7.05</t>
  </si>
  <si>
    <t>Provisión y ejecución de pintura en marcos y carpinterias de puertas, ventanas y en perfileria de tabiques divisorios. Preparación de la superficie, 3 manos de antioxiodo, masillado, fondo antioxido, 3 manos de esmalte sintético tipo Shewin Williams o similar. Color a definir.</t>
  </si>
  <si>
    <t xml:space="preserve">INSTALACION ELECTRICA </t>
  </si>
  <si>
    <t>Sector 1. Sanitarios</t>
  </si>
  <si>
    <t>8.01</t>
  </si>
  <si>
    <r>
      <t>Cableado de dos alimentadores 3 x 10mm</t>
    </r>
    <r>
      <rPr>
        <vertAlign val="superscript"/>
        <sz val="10"/>
        <rFont val="Arial"/>
        <family val="2"/>
      </rPr>
      <t>2</t>
    </r>
    <r>
      <rPr>
        <sz val="10"/>
        <rFont val="Arial"/>
        <family val="2"/>
      </rPr>
      <t xml:space="preserve"> desde tablero TSS1.</t>
    </r>
  </si>
  <si>
    <t>8.02</t>
  </si>
  <si>
    <t>Cableado de iluminación y tomas en baños y office.</t>
  </si>
  <si>
    <t>8.03</t>
  </si>
  <si>
    <t>Provisión y colocación de artefactos de iluminación y cartel luminoso de salida de emergencia.</t>
  </si>
  <si>
    <t>8.04</t>
  </si>
  <si>
    <t>Provision y colocación de tablero seccional 24 módulos, equipado, cableado y conectado.</t>
  </si>
  <si>
    <t>Sector 2. Área de Instrucción</t>
  </si>
  <si>
    <t>8.05</t>
  </si>
  <si>
    <t>Provisión e instalación de nuevo tablero (TSSI) para tomas e iluminación en área de instrucción.</t>
  </si>
  <si>
    <t>u</t>
  </si>
  <si>
    <t>8.06</t>
  </si>
  <si>
    <t>Provisión e instalación de nuevo tablero (TSACC) para aire acondicionado en area de instrucción.</t>
  </si>
  <si>
    <t>8.07</t>
  </si>
  <si>
    <r>
      <t>Provisión, conexión e instalación de interruptor termomagnético y cableado alimentador desde tablero general de piso hasta TSSI (LS0H 4x10mm</t>
    </r>
    <r>
      <rPr>
        <vertAlign val="superscript"/>
        <sz val="10"/>
        <rFont val="Arial"/>
        <family val="2"/>
      </rPr>
      <t>2</t>
    </r>
    <r>
      <rPr>
        <sz val="10"/>
        <rFont val="Arial"/>
        <family val="2"/>
      </rPr>
      <t xml:space="preserve"> +PE 10mm</t>
    </r>
    <r>
      <rPr>
        <vertAlign val="superscript"/>
        <sz val="10"/>
        <rFont val="Arial"/>
        <family val="2"/>
      </rPr>
      <t>2,</t>
    </r>
    <r>
      <rPr>
        <sz val="10"/>
        <rFont val="Arial"/>
        <family val="2"/>
      </rPr>
      <t>). Incluye  mano de obra  y  conexión PAT.</t>
    </r>
  </si>
  <si>
    <t>8.08</t>
  </si>
  <si>
    <r>
      <t>Provisión, conexión e instalación de interruptor termomagnético y cableado alimentador desde tablero azul 4°piso hasta TSACC (LS0H 3x25mm</t>
    </r>
    <r>
      <rPr>
        <vertAlign val="superscript"/>
        <sz val="10"/>
        <rFont val="Arial"/>
        <family val="2"/>
      </rPr>
      <t>2</t>
    </r>
    <r>
      <rPr>
        <sz val="10"/>
        <rFont val="Arial"/>
        <family val="2"/>
      </rPr>
      <t xml:space="preserve"> +16mm2 + PE 25mm</t>
    </r>
    <r>
      <rPr>
        <vertAlign val="superscript"/>
        <sz val="10"/>
        <rFont val="Arial"/>
        <family val="2"/>
      </rPr>
      <t>2</t>
    </r>
    <r>
      <rPr>
        <sz val="10"/>
        <rFont val="Arial"/>
        <family val="2"/>
      </rPr>
      <t>). Incluye caja moldeada, acondicionamiento de cubicle, etc.</t>
    </r>
  </si>
  <si>
    <t>8.09</t>
  </si>
  <si>
    <t>Provisión e instalación  de bandejas portacable de 100 x 50, según planos. Incluye accesorios.</t>
  </si>
  <si>
    <t>8.10</t>
  </si>
  <si>
    <t>Canalización y provisión de pisoducto de tres vías: aire acondionado, datos, iluminacion y tomas. Incluye cañería daysa, en tramos exteriores.</t>
  </si>
  <si>
    <t>8.11</t>
  </si>
  <si>
    <t>Canalización, cableado y provisión de tomas periscopio de 6 bocas para puestos de trabajo.</t>
  </si>
  <si>
    <t>8.12</t>
  </si>
  <si>
    <t>Canalización, cableado y provisión de zócaloducto para tomas comunes en jefatura, y oficina cowoking 1 y coworking 2.</t>
  </si>
  <si>
    <t>8.13</t>
  </si>
  <si>
    <t>Provisión, canalización y cableado de tomas para equipos de aire acondicionado.</t>
  </si>
  <si>
    <t>8.14</t>
  </si>
  <si>
    <t>Canalización y cableado para bocas de iluminación.</t>
  </si>
  <si>
    <t>8.15</t>
  </si>
  <si>
    <t>Provisión de artefactos de iluminación led en cielorraso doble altura, reemplazar en la ubicación de  los existentes.</t>
  </si>
  <si>
    <t>8.16</t>
  </si>
  <si>
    <r>
      <t>Canalización y cableado alimentadores a equipos de aire acondicionado (LS0H 4 x 6mm</t>
    </r>
    <r>
      <rPr>
        <vertAlign val="superscript"/>
        <sz val="10"/>
        <rFont val="Arial"/>
        <family val="2"/>
      </rPr>
      <t>2</t>
    </r>
    <r>
      <rPr>
        <sz val="10"/>
        <rFont val="Arial"/>
        <family val="2"/>
      </rPr>
      <t>), instalación de caja estanca con llave de corte al pie de cada equipo.</t>
    </r>
  </si>
  <si>
    <t>m</t>
  </si>
  <si>
    <t>8.17</t>
  </si>
  <si>
    <t>Provisión, canalización y colocación de carteles de salida emergencia en sala de instrucción y area de instrucción.</t>
  </si>
  <si>
    <t>Sector 2. Sala de Instrucción</t>
  </si>
  <si>
    <t>8.18</t>
  </si>
  <si>
    <t>Provisión e instalación de nuevo tablero para iluminación, tomas y aire acondicionado en sala de instrucción.</t>
  </si>
  <si>
    <t>8.19</t>
  </si>
  <si>
    <r>
      <t>Provisión, conexión e instalación de interruptor termomagnético y cableado alimentador desde tablero general de piso hasta Tablero en sala de instrucción (LS0H 4x10mm</t>
    </r>
    <r>
      <rPr>
        <vertAlign val="superscript"/>
        <sz val="10"/>
        <rFont val="Arial"/>
        <family val="2"/>
      </rPr>
      <t>2</t>
    </r>
    <r>
      <rPr>
        <sz val="10"/>
        <rFont val="Arial"/>
        <family val="2"/>
      </rPr>
      <t xml:space="preserve"> +PE 10mm</t>
    </r>
    <r>
      <rPr>
        <vertAlign val="superscript"/>
        <sz val="10"/>
        <rFont val="Arial"/>
        <family val="2"/>
      </rPr>
      <t>2</t>
    </r>
    <r>
      <rPr>
        <sz val="10"/>
        <rFont val="Arial"/>
        <family val="2"/>
      </rPr>
      <t xml:space="preserve"> ).</t>
    </r>
  </si>
  <si>
    <t>8.20</t>
  </si>
  <si>
    <t xml:space="preserve">Provisión y colocación de bandejas portacables faltantes y cañería pesada hasta tablero general de piso. </t>
  </si>
  <si>
    <t>8.21</t>
  </si>
  <si>
    <t>Cableado, canalización y provisión de zocaloducto con 4 tomas dobles en sala de instrucción.</t>
  </si>
  <si>
    <t>8.22</t>
  </si>
  <si>
    <t>Provisión, canalización y cableado desde tablero hasta tomas de equipos de aires acondicionado.</t>
  </si>
  <si>
    <t>8.23</t>
  </si>
  <si>
    <t>Canalización, cableado, provisión y colocación de 6 artefactos de iluminación led plafon de 60 x 60 con dos llaves de efecto en sala de instrucción.</t>
  </si>
  <si>
    <t>8.24</t>
  </si>
  <si>
    <t>Ejecución y provisión de documentación ejecutiva, planos de obra, ingeniería de detalle, etc. Cumplimiento reglamentación 900/15.</t>
  </si>
  <si>
    <t>Sector 3. Simuladores</t>
  </si>
  <si>
    <t>8.25</t>
  </si>
  <si>
    <t>Ejecución y provisión de documentación ejecutiva, planos de obra, ingeniería de detalle, etc.</t>
  </si>
  <si>
    <t>8.26</t>
  </si>
  <si>
    <t>Mediciones iniciales y ensayos de recepcion de instalación eléctrica (conductores, equipamiento, tableros de BT, etc.).</t>
  </si>
  <si>
    <t>8.27</t>
  </si>
  <si>
    <t>Provision e instalacion de nuevo Tablero General (TS-410-SIM-UPS) .</t>
  </si>
  <si>
    <t>8.28</t>
  </si>
  <si>
    <t>Provision e instalacion de nuevo Tablero General (TS-411-SIM-ESENCIALES).</t>
  </si>
  <si>
    <t>8.29</t>
  </si>
  <si>
    <t>Cableado alimentador desde 3° piso hasta Tablero TS-410-SIM-UPS (4x16mm² + T LS0H).</t>
  </si>
  <si>
    <t>8.30</t>
  </si>
  <si>
    <t>Cableado alimentador desde 3° piso hasta Tablero TS-411-SIM-ESENCIALES (4x16mm² + T LS0H).</t>
  </si>
  <si>
    <t>8.31</t>
  </si>
  <si>
    <t>Cableado alimentador desde Tablero hasta boca de toma (3x2,5mm² LS0H).</t>
  </si>
  <si>
    <t>8.32</t>
  </si>
  <si>
    <t>Cableado alimentador desde Tablero hasta puesto tipo A (3x2,5mm² LS0H).</t>
  </si>
  <si>
    <t>8.33</t>
  </si>
  <si>
    <t>Cableado alimentador desde Tablero hasta boca TUE AA (3x4mm² LS0H).</t>
  </si>
  <si>
    <t>8.34</t>
  </si>
  <si>
    <t>Provision e Instalación bandejas BT perforada 200 mm con accesorios Para instalación AA.</t>
  </si>
  <si>
    <t>8.35</t>
  </si>
  <si>
    <t xml:space="preserve">Provision e Instalación bandejas BT escalera 300 mm con accesorios. </t>
  </si>
  <si>
    <t>8.36</t>
  </si>
  <si>
    <t>Provision e Instalación de cablecanal 100x50 con accesorios para armado de puestos</t>
  </si>
  <si>
    <t>8.37</t>
  </si>
  <si>
    <t>Canalizacion y cableado bocas de iluminacion.</t>
  </si>
  <si>
    <t>8.38</t>
  </si>
  <si>
    <t>Canalización y cableado alimentadores AA splits , instalación d caja estanca con llave de corte al pie de cada equipo.</t>
  </si>
  <si>
    <t>8.39</t>
  </si>
  <si>
    <t>Provision, canalización y cableado  en cañería tomacorrientes TUG.</t>
  </si>
  <si>
    <t>8.40</t>
  </si>
  <si>
    <t>Provision, canalización y cableado en cañería tomacorrientes TUE.</t>
  </si>
  <si>
    <t>8.41</t>
  </si>
  <si>
    <t>Provision, canalización y cableado en cablecanal PUESTO TIPO "A".</t>
  </si>
  <si>
    <t>8.42</t>
  </si>
  <si>
    <t>Provision e Instalación bandejas BT escalera 300 mm con accesorios.</t>
  </si>
  <si>
    <t>8.43</t>
  </si>
  <si>
    <t>Provisión y Colocación Artefactos de iluminación LED 60x60 , tipo Backlight  embutir 4000k, tipo Lumenac.</t>
  </si>
  <si>
    <t>8.44</t>
  </si>
  <si>
    <t>Cartel de salida emergencia tipo Atomlux 9905.</t>
  </si>
  <si>
    <t>INSTALACION TERMOMECANICA</t>
  </si>
  <si>
    <t>Equipos de Aires Acondicionado (Provisión)</t>
  </si>
  <si>
    <t>9.01</t>
  </si>
  <si>
    <t>AA 01 - Aire acondicionado inverter tipo split piso techo 4500 frig.  Incluye bomba de condensado.</t>
  </si>
  <si>
    <t>9.02</t>
  </si>
  <si>
    <t>AA 02 - Aire acondicionado inverter tipo split piso techo 6000 frig. Incluye bomba de condensado.</t>
  </si>
  <si>
    <t>9.03</t>
  </si>
  <si>
    <t>AA 03 - Aire acondicionado tipo inverter split piso techo 9000 frig. Incluye bomba de condensado.</t>
  </si>
  <si>
    <t>9.04</t>
  </si>
  <si>
    <t>AA 04 - Aire acondicionado tipo Inverter frío-calor de 15000 frig. unidades evaporadoras interiores tipo ocultas + unidades condensadoras exteriores. Se debe incluir bombas de condensado.</t>
  </si>
  <si>
    <t>Instalación de Equipos (Incluye Caja de Preinstalación, Desagues de PPL, Caño de Cobre)</t>
  </si>
  <si>
    <t>9.05</t>
  </si>
  <si>
    <t>Instalación-AA 01 - Aire acondicionado inverter tipo split 4500 frig. y bomba condensado.</t>
  </si>
  <si>
    <t>9.06</t>
  </si>
  <si>
    <t>Instalación-AA 02 - Aire acondicionado inverter tipo split piso techo 6000 frig.  y bomba condensado.</t>
  </si>
  <si>
    <t>9.07</t>
  </si>
  <si>
    <t>Instalación-AA 03 - Aire acondicionadotipo inverter split piso techo 9000 frig. y bomba de condensado.</t>
  </si>
  <si>
    <t>9.08</t>
  </si>
  <si>
    <t>Instalación-AA 04 - Aire acondicionadotipo inverter 1500 frig. y bomba de condensado.</t>
  </si>
  <si>
    <t>INSTALACION SANITARIA</t>
  </si>
  <si>
    <t>Instalacion</t>
  </si>
  <si>
    <t>10.1</t>
  </si>
  <si>
    <t>Desobstruccion y mantenimineto de instalacion cloacal. Incluye PP, desagües, cámaras, cañerías, etc.</t>
  </si>
  <si>
    <t>Griferias</t>
  </si>
  <si>
    <t>10.2</t>
  </si>
  <si>
    <t>Griferia de mesada para lavatorio tipo monocomando FV Arizona 181/b1 cromada en Sanitarios.</t>
  </si>
  <si>
    <t>10.3</t>
  </si>
  <si>
    <t>Griferia de bidet tipo FV Arizona Plus cromada en Sanitarios.</t>
  </si>
  <si>
    <t>10.4</t>
  </si>
  <si>
    <t>Cubre agujeros de lavatorios de bronce cromado tipo FV o similar.</t>
  </si>
  <si>
    <t>Accesorios. Provisión y colocación.</t>
  </si>
  <si>
    <t>10.05</t>
  </si>
  <si>
    <t>Asiento de madera laqueada color blanco con herrajes cromados para inodoro.</t>
  </si>
  <si>
    <t>10.06</t>
  </si>
  <si>
    <t>Flexible de Acero Inoxidable para agua tipo Fv.</t>
  </si>
  <si>
    <t>10.07</t>
  </si>
  <si>
    <t>Canalizaciones de galvanizado tipo fleje omega para tapadas de cañerías a la vista.</t>
  </si>
  <si>
    <t>10.08</t>
  </si>
  <si>
    <t>Desague cromado para bacha sanitario.</t>
  </si>
  <si>
    <t>10.09</t>
  </si>
  <si>
    <t>Cesto de Basura Acero Inoxidable Pedal 15 Lts.</t>
  </si>
  <si>
    <t>10.10</t>
  </si>
  <si>
    <t>Cesto de basura Dulpex acero inox (bajo bacha).</t>
  </si>
  <si>
    <t>10.11</t>
  </si>
  <si>
    <t>Dispenser de jabon liquido de acero inoxidable tipo INELEC 40011205 con acabado mate.</t>
  </si>
  <si>
    <t>10.12</t>
  </si>
  <si>
    <t>Dispenser de papel higienico de acero inoxidable tipo INELEC STEEL código 1501AR-800 con acabado mate.</t>
  </si>
  <si>
    <t>10.13</t>
  </si>
  <si>
    <t>Dispenser de toallas de acero inoxidable tipo INELEC STEEL código 1501AR-725 con acabado mate.</t>
  </si>
  <si>
    <t>Artefactos. Provisión y colocación.</t>
  </si>
  <si>
    <t>10.14</t>
  </si>
  <si>
    <t>Mochila con descarga dual tipo Ferrum DWPXF-B.</t>
  </si>
  <si>
    <t>10.15</t>
  </si>
  <si>
    <t>Inodoro tipo Ferrum Bari + Mochila + Asiento.</t>
  </si>
  <si>
    <t>VIDRIOS Y ESPEJOS</t>
  </si>
  <si>
    <t>11.01</t>
  </si>
  <si>
    <t>Provisión y colocación vidrios dobles a reemplazar en ventanas exteriores. El vidrio será DVH laminado (3+3) más cámara de 9 mm. más float de 6mm o según calculo VASA. Verificar espesor en obra.</t>
  </si>
  <si>
    <t>11.02</t>
  </si>
  <si>
    <t>Provisión y colocación vidrios a reemplazar en tabiquería. Espesor mínimo 4+4 o según calculo VASA. Verificar espesor en obra.</t>
  </si>
  <si>
    <t>11.03</t>
  </si>
  <si>
    <t>Provisión y colocación vidrios paño fijo en puertas acceso simuladores. Espesor mínimo 4+4 o según calculo VASA.</t>
  </si>
  <si>
    <t>11.04</t>
  </si>
  <si>
    <t>Espejo 6mm canto biselado y pulido.</t>
  </si>
  <si>
    <t>SISTEMA DE OSCURECIMIENTO</t>
  </si>
  <si>
    <t>12.01</t>
  </si>
  <si>
    <t>Cortinado de lamas vericales en tela traslucida Sun Screen 5% oscurecimiento, color blanco. 350cm x 415cm.</t>
  </si>
  <si>
    <t>12.02</t>
  </si>
  <si>
    <t>Cortinado recto tipo roller en tela Black Out cabezal a definir, color blanco. 130cm x 100cm.</t>
  </si>
  <si>
    <t>MOBILIARIO</t>
  </si>
  <si>
    <t>Mobiliario oficina</t>
  </si>
  <si>
    <t>13.01</t>
  </si>
  <si>
    <t>ME01: Escritorio simple con cajonera y carro de cpu 120cm x 60cm.</t>
  </si>
  <si>
    <t>13.02</t>
  </si>
  <si>
    <t>ME02: Mesa alta 100cm x 100cm.</t>
  </si>
  <si>
    <t>13.03</t>
  </si>
  <si>
    <t>ME03: Mesa alta 120cm x 60cm.</t>
  </si>
  <si>
    <t>13.04</t>
  </si>
  <si>
    <t>ME04: Escritorio en "L" con cajonera.</t>
  </si>
  <si>
    <t>13.05</t>
  </si>
  <si>
    <t>ME05:Mueble de guardado bajo 100cm x h.70cm x 40cm.</t>
  </si>
  <si>
    <t>13.06</t>
  </si>
  <si>
    <t>Pizarra blanca 120x180 laminada y marco de aluminio.</t>
  </si>
  <si>
    <t>Silla oficina</t>
  </si>
  <si>
    <t>13.07</t>
  </si>
  <si>
    <t>SL01: Sillas Operativas. Tipo Aston con percha Sala de Instrucción y oficinas color a definir.</t>
  </si>
  <si>
    <t>13.08</t>
  </si>
  <si>
    <t>SL 02 - Silla Pupitre para Sala de instrucción color a negro.</t>
  </si>
  <si>
    <t>Mobiliario ambiente</t>
  </si>
  <si>
    <t>13.09</t>
  </si>
  <si>
    <t>MA01: Sillon de dos cuerpos, color gris, tela chenille o similar.</t>
  </si>
  <si>
    <t>13.10</t>
  </si>
  <si>
    <t>MA02: Sillon de un cuerpo, color gris, tela chenille o similar.</t>
  </si>
  <si>
    <t>13.11</t>
  </si>
  <si>
    <t>MA 03: Mesa ratona diam 30.</t>
  </si>
  <si>
    <t>EQUIPAMIENTO</t>
  </si>
  <si>
    <t>14.01</t>
  </si>
  <si>
    <t>Heladera bajo consumo 177 lts.</t>
  </si>
  <si>
    <t>14.02</t>
  </si>
  <si>
    <t>Microondas_mín 20 lts.</t>
  </si>
  <si>
    <t>14.03</t>
  </si>
  <si>
    <t>Cafetera de filtro con jarra 1,2 lts.</t>
  </si>
  <si>
    <t>14.04</t>
  </si>
  <si>
    <t>Pava electrica 2 lts.</t>
  </si>
  <si>
    <t>GRAFICA Y SEÑALETICA</t>
  </si>
  <si>
    <t>15.01</t>
  </si>
  <si>
    <t>Provision y Colocacion de Señaletica identificatoria color gris. Sector baños, instrucción y simuladores.</t>
  </si>
  <si>
    <t>LIMPIEZA DE OBRA</t>
  </si>
  <si>
    <t>16.01</t>
  </si>
  <si>
    <t>Limpieza Periódica incluye volquetes.</t>
  </si>
  <si>
    <t>mes</t>
  </si>
  <si>
    <t>16.02</t>
  </si>
  <si>
    <t>Limpieza final de obra.</t>
  </si>
  <si>
    <t>COSTO - NETO</t>
  </si>
  <si>
    <t>A</t>
  </si>
  <si>
    <t>COSTO DIRECTO A</t>
  </si>
  <si>
    <t>GASTOS GENERALES</t>
  </si>
  <si>
    <t>%</t>
  </si>
  <si>
    <t>B</t>
  </si>
  <si>
    <t>SUBTOTAL B</t>
  </si>
  <si>
    <t>COSTO FINANCIERO</t>
  </si>
  <si>
    <t>BENEFICIO</t>
  </si>
  <si>
    <t>C</t>
  </si>
  <si>
    <t>SUBTOTAL C</t>
  </si>
  <si>
    <t>IMPUESTOS: I.V.A. + ING.BRUTOS</t>
  </si>
  <si>
    <t>D</t>
  </si>
  <si>
    <t>PESUPUESTO</t>
  </si>
  <si>
    <t>COEFICIENTE RESUMEN (CR)</t>
  </si>
  <si>
    <t>PRESUPUESTO GENERAL (COSTO-COSTO x CR A )</t>
  </si>
  <si>
    <t>17</t>
  </si>
  <si>
    <t>EQUIPO DE OBRA</t>
  </si>
  <si>
    <t>17.01</t>
  </si>
  <si>
    <t>Representante Tecnico en Obra (Arq . / Ing.)</t>
  </si>
  <si>
    <t>17.02</t>
  </si>
  <si>
    <t>Técnico en seguridad e higiene.</t>
  </si>
  <si>
    <t xml:space="preserve">    Subtotal Item</t>
  </si>
  <si>
    <t>PRECIO TOTAL DE OBRA</t>
  </si>
  <si>
    <t>PLANILLA RESUMEN</t>
  </si>
  <si>
    <t>% incidencia</t>
  </si>
  <si>
    <t>2</t>
  </si>
  <si>
    <t>3</t>
  </si>
  <si>
    <t>4</t>
  </si>
  <si>
    <t>5</t>
  </si>
  <si>
    <t>6</t>
  </si>
  <si>
    <t>7</t>
  </si>
  <si>
    <t>8</t>
  </si>
  <si>
    <t>9</t>
  </si>
  <si>
    <t>10</t>
  </si>
  <si>
    <t>11</t>
  </si>
  <si>
    <t>12</t>
  </si>
  <si>
    <t>13</t>
  </si>
  <si>
    <t>14</t>
  </si>
  <si>
    <t>15</t>
  </si>
  <si>
    <t>16</t>
  </si>
  <si>
    <t>SUBTOTAL</t>
  </si>
  <si>
    <t>TOTAL</t>
  </si>
  <si>
    <t xml:space="preserve">Superficie                                   </t>
  </si>
  <si>
    <t xml:space="preserve">Precio por m2 de Edificación                                            </t>
  </si>
  <si>
    <t>$/m2</t>
  </si>
  <si>
    <t>TIPO DE OBRA: SECTOR 1 - BAÑOS</t>
  </si>
  <si>
    <t>Pintura latex interior cielorrasos antihongo. Preparación de superficies: 1° mano de sellador, enduido completo, 2° mano de sellador, y 3 manos de látex para cielorraso blanco, tipo Loxon de Sherwin Williams o similar. Color o a definir.</t>
  </si>
  <si>
    <t>Provisión y ejecución de pintura en marcos y carpinterias de puertas, ventanas y en perfileria de tabiques divisorios. Preparación de la superficie, 3 manos de antioxiodo, masillado, fondo antioxido, 3 manos de esmalte sintético tipo Sherwin Williams o similar. Color a definir.</t>
  </si>
  <si>
    <t>Cableado de iluminación y  tomas en baños y office.</t>
  </si>
  <si>
    <t>6.03</t>
  </si>
  <si>
    <t>6.04</t>
  </si>
  <si>
    <t>Provision y colocación de tablero seccional 24 módulos , equipado, cableado y conectado.</t>
  </si>
  <si>
    <t>7.06</t>
  </si>
  <si>
    <t>7.07</t>
  </si>
  <si>
    <t>7.08</t>
  </si>
  <si>
    <t>7.09</t>
  </si>
  <si>
    <t>Cesto de Basura Acero Inoxidable Pedal 15 Lts .</t>
  </si>
  <si>
    <t>7.10</t>
  </si>
  <si>
    <t>7.11</t>
  </si>
  <si>
    <t>7.12</t>
  </si>
  <si>
    <t>7.13</t>
  </si>
  <si>
    <t>7.14</t>
  </si>
  <si>
    <t>7.15</t>
  </si>
  <si>
    <t>10.01</t>
  </si>
  <si>
    <t>TIPO DE OBRA: SECTOR 2 INSTRUCCIÓN</t>
  </si>
  <si>
    <t>Demonte de ventanas y paños vidriados interiores. Incluye carpinterías, marcos, vidrios a reemplazar y/o rotos de tabiques y carpinteria interior en sectores a intervenir.</t>
  </si>
  <si>
    <t>Demonte de ventanas y paños vidriados exteriores. Incluye vidrios a reemplazar y/o rotos de carpinteria exterior en sector 2 Instrucción.</t>
  </si>
  <si>
    <t>S1- Provisión y colocación de solado de Vinilico sistema click, color gris simil madera de alto tránsito, esp 4mm tipo la europea o similar. Incluye preparación de la superficie.</t>
  </si>
  <si>
    <t>Solia en vanos.</t>
  </si>
  <si>
    <t>C1 - Cielorrasos suspendido placa de roca de yeso junta tomada 12mm.</t>
  </si>
  <si>
    <t>C2 - Limpieza y reparación de cielorraso de yeso y lamas plásticas y/o metáilcas sector área de instrucción.</t>
  </si>
  <si>
    <t>PE - Refacción puerta madera doble. Incluye marcos, herrajes, cerradura, lijado y pintura protectora, etc.</t>
  </si>
  <si>
    <t>Pintura latex acabado satinado para muros, columnas y tabiques de durlock interiores . Preparación de superficie: 1° mano defijador, enduido completo, 2° mano de fijador y 3 manos de pintura latex tipo Sherwin Williams o similar.  Color o a definir</t>
  </si>
  <si>
    <t>Pintura esmalte sintético acabado satinado para muros y tabiques interiores de madera tipo Sherwin Williams o similar. Incluye preparación de la superficie. Color o a definir</t>
  </si>
  <si>
    <t>Pintura latex interior cielorrasos antihongo . Preparación de superficies: 1° mano de sellador o primer ahderente para plastico, enduido completo (en caso de corresponder, 2° mano de sellador, y 3 manos de látex para cielorraso blanco, tipo Loxon de Sherwin Williams o similar. Color o a definir</t>
  </si>
  <si>
    <t>Provisión y colocación vidrios dobles a reemplazar en ventanas exteriores. El vidrio será DVH laminado (3+3) más cámara de 9 mm. más float de 6mm o según calculo VASA.</t>
  </si>
  <si>
    <t>10.02</t>
  </si>
  <si>
    <t>Provisión y colocación vidrios a reemplazar en tabiquería. Espesor mínimo 4+4 o según calculo VASA.</t>
  </si>
  <si>
    <t>12.03</t>
  </si>
  <si>
    <t>12.04</t>
  </si>
  <si>
    <t>12.05</t>
  </si>
  <si>
    <t>12.06</t>
  </si>
  <si>
    <t>12.07</t>
  </si>
  <si>
    <t>12.08</t>
  </si>
  <si>
    <t>12.09</t>
  </si>
  <si>
    <t>12.10</t>
  </si>
  <si>
    <t>12.11</t>
  </si>
  <si>
    <t>TIPO DE OBRA: SECTOR 3 SIMULADORES</t>
  </si>
  <si>
    <t>V1 - Ventana de dos paños corredizos de aluminio natural anodizado tipo linea Modena 2, 64x200 - incluye vidrios, burletes, herrajes, etc.</t>
  </si>
  <si>
    <t>Provision e instalacion de nuevo Tablero General (TS-410-SIM-UPS).</t>
  </si>
  <si>
    <t xml:space="preserve">Provision e instalacion de nuevo Tablero General (TS-411-SIM-ESENCIALES). </t>
  </si>
  <si>
    <t>Provision e Instalación de cablecanal 100x50 con accesorios para armado de puestos.</t>
  </si>
  <si>
    <t>7.16</t>
  </si>
  <si>
    <t>7.17</t>
  </si>
  <si>
    <t>7.18</t>
  </si>
  <si>
    <t>7.19</t>
  </si>
  <si>
    <t>7.20</t>
  </si>
  <si>
    <t>UBICACIÓN:</t>
  </si>
  <si>
    <t>EZEIZA</t>
  </si>
  <si>
    <t>OBRA:</t>
  </si>
  <si>
    <t>SIMULADORES, INSTRUCCIÓN Y SANITARIOS</t>
  </si>
  <si>
    <t>FECHA DE INICIO:</t>
  </si>
  <si>
    <t>MES INICIO =</t>
  </si>
  <si>
    <t>PLAN DE TRABAJO</t>
  </si>
  <si>
    <t>ITEMS</t>
  </si>
  <si>
    <t>DESCRIPCION</t>
  </si>
  <si>
    <t>PRECIO TOTAL</t>
  </si>
  <si>
    <t xml:space="preserve">MES 1 </t>
  </si>
  <si>
    <t>MES 2</t>
  </si>
  <si>
    <t>MES 3</t>
  </si>
  <si>
    <t>MES 4</t>
  </si>
  <si>
    <t>MES 5</t>
  </si>
  <si>
    <t>MES 6</t>
  </si>
  <si>
    <t>SEM 1</t>
  </si>
  <si>
    <t>SEM 2</t>
  </si>
  <si>
    <t>SEM 3</t>
  </si>
  <si>
    <t>SEM 4</t>
  </si>
  <si>
    <t>SEM 5</t>
  </si>
  <si>
    <t>SEM 6</t>
  </si>
  <si>
    <t>SEM 7</t>
  </si>
  <si>
    <t>SEM 8</t>
  </si>
  <si>
    <t>SEM 9</t>
  </si>
  <si>
    <t>SEM 10</t>
  </si>
  <si>
    <t>SEM 11</t>
  </si>
  <si>
    <t>SEM 12</t>
  </si>
  <si>
    <t>SEM 13</t>
  </si>
  <si>
    <t>SEM 14</t>
  </si>
  <si>
    <t>SEM 15</t>
  </si>
  <si>
    <t>SEM 16</t>
  </si>
  <si>
    <t>SEM 17</t>
  </si>
  <si>
    <t>SEM 18</t>
  </si>
  <si>
    <t>SEM 19</t>
  </si>
  <si>
    <t>SEM 20</t>
  </si>
  <si>
    <t>SEM 21</t>
  </si>
  <si>
    <t>SEM 22</t>
  </si>
  <si>
    <t>SEM 23</t>
  </si>
  <si>
    <t>SEM 24</t>
  </si>
  <si>
    <t xml:space="preserve">                     SECTOR N°1</t>
  </si>
  <si>
    <t xml:space="preserve">                  SECTOR N°1</t>
  </si>
  <si>
    <t>DEMOLICION Y RETIROS</t>
  </si>
  <si>
    <t>INSTALACIÓN ELÉCTRICA</t>
  </si>
  <si>
    <t>INSTALACIÓN SANITARIA</t>
  </si>
  <si>
    <t>GRÁFICA Y SEÑALÉTICA</t>
  </si>
  <si>
    <t xml:space="preserve">              SECTOR N°2</t>
  </si>
  <si>
    <t>ALBAÑILERIA</t>
  </si>
  <si>
    <t>HERRERIAS</t>
  </si>
  <si>
    <t>INSTALACIÓN TERMOMECÁNICA</t>
  </si>
  <si>
    <t xml:space="preserve">           SECTOR N°3</t>
  </si>
  <si>
    <t>PRESUPUESTO GENERAL 
(COSTO DIRECTO x CR):</t>
  </si>
  <si>
    <t>Item 17
Equipo de Obra</t>
  </si>
  <si>
    <t>PRECIO TOTAL DE OBRA:</t>
  </si>
  <si>
    <t>CR=</t>
  </si>
  <si>
    <t>INCIDENCIA PROYECTADA</t>
  </si>
  <si>
    <t>MES 1</t>
  </si>
  <si>
    <t>Incidendia Mes Indiviual</t>
  </si>
  <si>
    <t>ACUMULADO PROY. (%)</t>
  </si>
  <si>
    <t>INCIDENCIA REAL</t>
  </si>
  <si>
    <t>Completar según cada Obra -&gt;</t>
  </si>
  <si>
    <t>Monto certificado</t>
  </si>
  <si>
    <t>ACUMULADO REAL (%)</t>
  </si>
  <si>
    <t>ACUMULADO 
REAL ($$)</t>
  </si>
  <si>
    <r>
      <t xml:space="preserve">ANALISIS COMPARATIVO - </t>
    </r>
    <r>
      <rPr>
        <b/>
        <i/>
        <sz val="20"/>
        <color theme="0"/>
        <rFont val="Calibri"/>
        <family val="2"/>
        <scheme val="minor"/>
      </rPr>
      <t>DESVIACIÓN</t>
    </r>
  </si>
  <si>
    <t>DESVIACIÓN MENSUAL</t>
  </si>
  <si>
    <t>ACUMULADO 
DESVIACIÓN  (%)</t>
  </si>
  <si>
    <t>ACUMULADO 
DESVIACIÓN ($$)</t>
  </si>
  <si>
    <t>OBSERVACIONES</t>
  </si>
  <si>
    <t>DE AVANCE DE OBRA SOBRE EL AVANCE ESTIMADO SEGÚN INCIDENCIA PROYECTADA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</si>
</sst>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 #,##0.00_-;\-&quot;$&quot;\ * #,##0.00_-;_-&quot;$&quot;\ * &quot;-&quot;??_-;_-@_-"/>
    <numFmt numFmtId="164" formatCode="_ &quot;$&quot;\ * #,##0.00_ ;_ &quot;$&quot;\ * \-#,##0.00_ ;_ &quot;$&quot;\ * &quot;-&quot;??_ ;_ @_ "/>
    <numFmt numFmtId="165" formatCode="0.0"/>
    <numFmt numFmtId="166" formatCode="&quot;$&quot;\ #,##0.00"/>
    <numFmt numFmtId="167" formatCode="0.000"/>
    <numFmt numFmtId="168" formatCode="[$$-409]#,##0.00_ ;\-[$$-409]#,##0.00\ "/>
    <numFmt numFmtId="169" formatCode="0.0000000"/>
    <numFmt numFmtId="170" formatCode="_-&quot;$&quot;\ * #,##0.0000_-;\-&quot;$&quot;\ * #,##0.0000_-;_-&quot;$&quot;\ * &quot;-&quot;??_-;_-@_-"/>
  </numFmts>
  <fonts count="60" x14ac:knownFonts="1">
    <font>
      <sz val="11"/>
      <color theme="1"/>
      <name val="Calibri"/>
      <family val="2"/>
      <scheme val="minor"/>
    </font>
    <font>
      <sz val="11"/>
      <color theme="1"/>
      <name val="Calibri"/>
      <family val="2"/>
      <scheme val="minor"/>
    </font>
    <font>
      <i/>
      <sz val="10"/>
      <name val="Arial"/>
      <family val="2"/>
    </font>
    <font>
      <b/>
      <sz val="10"/>
      <name val="Arial"/>
      <family val="2"/>
    </font>
    <font>
      <sz val="10"/>
      <name val="Arial"/>
      <family val="2"/>
    </font>
    <font>
      <b/>
      <sz val="10"/>
      <color theme="0" tint="-0.34998626667073579"/>
      <name val="Arial"/>
      <family val="2"/>
    </font>
    <font>
      <b/>
      <sz val="10"/>
      <color rgb="FF00B050"/>
      <name val="Arial"/>
      <family val="2"/>
    </font>
    <font>
      <b/>
      <sz val="10"/>
      <color theme="0" tint="-0.499984740745262"/>
      <name val="Arial"/>
      <family val="2"/>
    </font>
    <font>
      <b/>
      <i/>
      <sz val="10"/>
      <name val="Arial"/>
      <family val="2"/>
    </font>
    <font>
      <b/>
      <i/>
      <sz val="11"/>
      <color rgb="FF00B050"/>
      <name val="Arial"/>
      <family val="2"/>
    </font>
    <font>
      <b/>
      <sz val="10"/>
      <color rgb="FFFF0000"/>
      <name val="Arial"/>
      <family val="2"/>
    </font>
    <font>
      <sz val="10"/>
      <color rgb="FFFF0000"/>
      <name val="Arial"/>
      <family val="2"/>
    </font>
    <font>
      <vertAlign val="superscript"/>
      <sz val="10"/>
      <name val="Arial"/>
      <family val="2"/>
    </font>
    <font>
      <b/>
      <sz val="12"/>
      <name val="Arial"/>
      <family val="2"/>
    </font>
    <font>
      <b/>
      <sz val="14"/>
      <color theme="0"/>
      <name val="Arial"/>
      <family val="2"/>
    </font>
    <font>
      <u/>
      <sz val="7.5"/>
      <color indexed="12"/>
      <name val="Arial"/>
      <family val="2"/>
    </font>
    <font>
      <b/>
      <sz val="11"/>
      <color theme="0"/>
      <name val="Calibri"/>
      <family val="2"/>
      <scheme val="minor"/>
    </font>
    <font>
      <b/>
      <sz val="11"/>
      <color theme="1"/>
      <name val="Calibri"/>
      <family val="2"/>
      <scheme val="minor"/>
    </font>
    <font>
      <sz val="11"/>
      <color theme="0"/>
      <name val="Calibri"/>
      <family val="2"/>
      <scheme val="minor"/>
    </font>
    <font>
      <b/>
      <sz val="11"/>
      <color theme="1"/>
      <name val="Arial Narrow"/>
      <family val="2"/>
    </font>
    <font>
      <b/>
      <sz val="11"/>
      <name val="Arial Narrow"/>
      <family val="2"/>
    </font>
    <font>
      <sz val="12"/>
      <color theme="1"/>
      <name val="Calibri"/>
      <family val="2"/>
      <scheme val="minor"/>
    </font>
    <font>
      <b/>
      <sz val="12"/>
      <color theme="1"/>
      <name val="Calibri"/>
      <family val="2"/>
      <scheme val="minor"/>
    </font>
    <font>
      <b/>
      <sz val="12"/>
      <name val="Calibri"/>
      <family val="2"/>
      <scheme val="minor"/>
    </font>
    <font>
      <b/>
      <u/>
      <sz val="20"/>
      <color theme="1"/>
      <name val="Calibri"/>
      <family val="2"/>
      <scheme val="minor"/>
    </font>
    <font>
      <sz val="12"/>
      <name val="Calibri"/>
      <family val="2"/>
      <scheme val="minor"/>
    </font>
    <font>
      <b/>
      <u/>
      <sz val="28"/>
      <color theme="1"/>
      <name val="Calibri"/>
      <family val="2"/>
      <scheme val="minor"/>
    </font>
    <font>
      <b/>
      <sz val="12"/>
      <color theme="0"/>
      <name val="Calibri"/>
      <family val="2"/>
      <scheme val="minor"/>
    </font>
    <font>
      <b/>
      <sz val="9"/>
      <name val="Calibri"/>
      <family val="2"/>
      <scheme val="minor"/>
    </font>
    <font>
      <sz val="18"/>
      <color theme="0"/>
      <name val="Calibri"/>
      <family val="2"/>
      <scheme val="minor"/>
    </font>
    <font>
      <b/>
      <sz val="10"/>
      <name val="Calibri"/>
      <family val="2"/>
      <scheme val="minor"/>
    </font>
    <font>
      <sz val="10"/>
      <name val="Calibri"/>
      <family val="2"/>
      <scheme val="minor"/>
    </font>
    <font>
      <sz val="10"/>
      <color theme="1"/>
      <name val="Calibri"/>
      <family val="2"/>
      <scheme val="minor"/>
    </font>
    <font>
      <sz val="18"/>
      <name val="Calibri"/>
      <family val="2"/>
      <scheme val="minor"/>
    </font>
    <font>
      <sz val="10"/>
      <color theme="0"/>
      <name val="Calibri"/>
      <family val="2"/>
      <scheme val="minor"/>
    </font>
    <font>
      <b/>
      <sz val="10"/>
      <color theme="0"/>
      <name val="Calibri"/>
      <family val="2"/>
      <scheme val="minor"/>
    </font>
    <font>
      <sz val="11"/>
      <name val="Calibri"/>
      <family val="2"/>
      <scheme val="minor"/>
    </font>
    <font>
      <b/>
      <sz val="14"/>
      <name val="Calibri"/>
      <family val="2"/>
      <scheme val="minor"/>
    </font>
    <font>
      <b/>
      <sz val="14"/>
      <color theme="0"/>
      <name val="Calibri"/>
      <family val="2"/>
      <scheme val="minor"/>
    </font>
    <font>
      <b/>
      <sz val="16"/>
      <name val="Calibri"/>
      <family val="2"/>
      <scheme val="minor"/>
    </font>
    <font>
      <b/>
      <sz val="11"/>
      <name val="Calibri"/>
      <family val="2"/>
      <scheme val="minor"/>
    </font>
    <font>
      <i/>
      <sz val="12"/>
      <color theme="1"/>
      <name val="Calibri"/>
      <family val="2"/>
      <scheme val="minor"/>
    </font>
    <font>
      <b/>
      <i/>
      <sz val="14"/>
      <name val="Calibri"/>
      <family val="2"/>
      <scheme val="minor"/>
    </font>
    <font>
      <b/>
      <i/>
      <sz val="14"/>
      <color theme="1"/>
      <name val="Calibri"/>
      <family val="2"/>
      <scheme val="minor"/>
    </font>
    <font>
      <i/>
      <sz val="12"/>
      <color theme="0"/>
      <name val="Calibri"/>
      <family val="2"/>
      <scheme val="minor"/>
    </font>
    <font>
      <sz val="12"/>
      <color theme="0"/>
      <name val="Calibri"/>
      <family val="2"/>
      <scheme val="minor"/>
    </font>
    <font>
      <i/>
      <sz val="14"/>
      <color theme="1"/>
      <name val="Calibri"/>
      <family val="2"/>
      <scheme val="minor"/>
    </font>
    <font>
      <b/>
      <i/>
      <sz val="12"/>
      <color theme="1" tint="0.499984740745262"/>
      <name val="Calibri"/>
      <family val="2"/>
      <scheme val="minor"/>
    </font>
    <font>
      <b/>
      <i/>
      <sz val="14"/>
      <color theme="0"/>
      <name val="Calibri"/>
      <family val="2"/>
      <scheme val="minor"/>
    </font>
    <font>
      <b/>
      <i/>
      <sz val="12"/>
      <color theme="0"/>
      <name val="Calibri"/>
      <family val="2"/>
      <scheme val="minor"/>
    </font>
    <font>
      <b/>
      <i/>
      <sz val="12"/>
      <color theme="1"/>
      <name val="Calibri"/>
      <family val="2"/>
      <scheme val="minor"/>
    </font>
    <font>
      <sz val="14"/>
      <color theme="0"/>
      <name val="Calibri"/>
      <family val="2"/>
      <scheme val="minor"/>
    </font>
    <font>
      <b/>
      <i/>
      <sz val="12"/>
      <name val="Calibri"/>
      <family val="2"/>
      <scheme val="minor"/>
    </font>
    <font>
      <b/>
      <i/>
      <sz val="18"/>
      <color theme="0"/>
      <name val="Calibri"/>
      <family val="2"/>
      <scheme val="minor"/>
    </font>
    <font>
      <b/>
      <i/>
      <sz val="20"/>
      <color theme="0"/>
      <name val="Calibri"/>
      <family val="2"/>
      <scheme val="minor"/>
    </font>
    <font>
      <sz val="14"/>
      <color theme="1"/>
      <name val="Calibri"/>
      <family val="2"/>
      <scheme val="minor"/>
    </font>
    <font>
      <b/>
      <sz val="18"/>
      <color theme="1"/>
      <name val="Calibri"/>
      <family val="2"/>
      <scheme val="minor"/>
    </font>
    <font>
      <sz val="14"/>
      <name val="Calibri"/>
      <family val="2"/>
      <scheme val="minor"/>
    </font>
    <font>
      <sz val="12"/>
      <color theme="8" tint="0.79998168889431442"/>
      <name val="Calibri"/>
      <family val="2"/>
      <scheme val="minor"/>
    </font>
    <font>
      <i/>
      <sz val="14"/>
      <color theme="0"/>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22"/>
        <bgColor indexed="64"/>
      </patternFill>
    </fill>
    <fill>
      <patternFill patternType="solid">
        <fgColor theme="0" tint="-0.14999847407452621"/>
        <bgColor indexed="64"/>
      </patternFill>
    </fill>
    <fill>
      <patternFill patternType="solid">
        <fgColor theme="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FF"/>
        <bgColor indexed="64"/>
      </patternFill>
    </fill>
    <fill>
      <patternFill patternType="solid">
        <fgColor theme="9" tint="0.79998168889431442"/>
        <bgColor indexed="64"/>
      </patternFill>
    </fill>
    <fill>
      <patternFill patternType="solid">
        <fgColor theme="1"/>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theme="1" tint="0.34998626667073579"/>
        <bgColor indexed="64"/>
      </patternFill>
    </fill>
  </fills>
  <borders count="15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auto="1"/>
      </left>
      <right style="hair">
        <color auto="1"/>
      </right>
      <top style="hair">
        <color auto="1"/>
      </top>
      <bottom style="hair">
        <color auto="1"/>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diagonal/>
    </border>
    <border>
      <left style="hair">
        <color auto="1"/>
      </left>
      <right style="hair">
        <color auto="1"/>
      </right>
      <top style="hair">
        <color auto="1"/>
      </top>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auto="1"/>
      </right>
      <top style="hair">
        <color auto="1"/>
      </top>
      <bottom style="hair">
        <color auto="1"/>
      </bottom>
      <diagonal/>
    </border>
    <border>
      <left style="hair">
        <color indexed="64"/>
      </left>
      <right style="medium">
        <color indexed="64"/>
      </right>
      <top/>
      <bottom/>
      <diagonal/>
    </border>
    <border>
      <left style="hair">
        <color indexed="64"/>
      </left>
      <right/>
      <top style="medium">
        <color indexed="64"/>
      </top>
      <bottom style="thin">
        <color indexed="64"/>
      </bottom>
      <diagonal/>
    </border>
    <border>
      <left/>
      <right style="hair">
        <color auto="1"/>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hair">
        <color theme="0" tint="-0.499984740745262"/>
      </left>
      <right style="hair">
        <color theme="0" tint="-0.499984740745262"/>
      </right>
      <top style="medium">
        <color indexed="64"/>
      </top>
      <bottom/>
      <diagonal/>
    </border>
    <border>
      <left style="hair">
        <color theme="0" tint="-0.499984740745262"/>
      </left>
      <right style="thin">
        <color indexed="64"/>
      </right>
      <top style="medium">
        <color indexed="64"/>
      </top>
      <bottom/>
      <diagonal/>
    </border>
    <border>
      <left style="hair">
        <color theme="0" tint="-0.499984740745262"/>
      </left>
      <right style="hair">
        <color theme="0" tint="-0.499984740745262"/>
      </right>
      <top style="medium">
        <color indexed="64"/>
      </top>
      <bottom style="hair">
        <color theme="0" tint="-0.499984740745262"/>
      </bottom>
      <diagonal/>
    </border>
    <border>
      <left style="hair">
        <color theme="0" tint="-0.499984740745262"/>
      </left>
      <right style="medium">
        <color indexed="64"/>
      </right>
      <top style="medium">
        <color indexed="64"/>
      </top>
      <bottom style="hair">
        <color theme="0" tint="-0.499984740745262"/>
      </bottom>
      <diagonal/>
    </border>
    <border>
      <left/>
      <right style="thin">
        <color indexed="64"/>
      </right>
      <top style="thin">
        <color indexed="64"/>
      </top>
      <bottom style="medium">
        <color indexed="64"/>
      </bottom>
      <diagonal/>
    </border>
    <border>
      <left style="hair">
        <color theme="0" tint="-0.499984740745262"/>
      </left>
      <right style="hair">
        <color theme="0" tint="-0.499984740745262"/>
      </right>
      <top style="hair">
        <color theme="0" tint="-0.499984740745262"/>
      </top>
      <bottom style="medium">
        <color indexed="64"/>
      </bottom>
      <diagonal/>
    </border>
    <border>
      <left style="hair">
        <color theme="0" tint="-0.499984740745262"/>
      </left>
      <right style="thin">
        <color indexed="64"/>
      </right>
      <top style="hair">
        <color theme="0" tint="-0.499984740745262"/>
      </top>
      <bottom style="medium">
        <color indexed="64"/>
      </bottom>
      <diagonal/>
    </border>
    <border>
      <left style="thin">
        <color indexed="64"/>
      </left>
      <right style="hair">
        <color theme="0" tint="-0.499984740745262"/>
      </right>
      <top style="hair">
        <color theme="0" tint="-0.499984740745262"/>
      </top>
      <bottom style="medium">
        <color indexed="64"/>
      </bottom>
      <diagonal/>
    </border>
    <border>
      <left style="hair">
        <color theme="0" tint="-0.499984740745262"/>
      </left>
      <right style="medium">
        <color indexed="64"/>
      </right>
      <top style="hair">
        <color theme="0" tint="-0.499984740745262"/>
      </top>
      <bottom style="medium">
        <color indexed="64"/>
      </bottom>
      <diagonal/>
    </border>
    <border>
      <left style="thin">
        <color indexed="64"/>
      </left>
      <right/>
      <top style="medium">
        <color indexed="64"/>
      </top>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dotted">
        <color theme="0" tint="-0.499984740745262"/>
      </right>
      <top/>
      <bottom/>
      <diagonal/>
    </border>
    <border>
      <left style="dotted">
        <color theme="0" tint="-0.499984740745262"/>
      </left>
      <right/>
      <top/>
      <bottom style="dotted">
        <color theme="0" tint="-0.499984740745262"/>
      </bottom>
      <diagonal/>
    </border>
    <border>
      <left/>
      <right/>
      <top/>
      <bottom style="dotted">
        <color theme="0" tint="-0.499984740745262"/>
      </bottom>
      <diagonal/>
    </border>
    <border>
      <left/>
      <right style="dotted">
        <color theme="0" tint="-0.499984740745262"/>
      </right>
      <top/>
      <bottom style="dotted">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tted">
        <color theme="0" tint="-0.499984740745262"/>
      </left>
      <right style="dotted">
        <color theme="0" tint="-0.499984740745262"/>
      </right>
      <top/>
      <bottom/>
      <diagonal/>
    </border>
    <border>
      <left style="dotted">
        <color theme="0" tint="-0.499984740745262"/>
      </left>
      <right/>
      <top/>
      <bottom/>
      <diagonal/>
    </border>
    <border>
      <left style="dotted">
        <color theme="0" tint="-0.499984740745262"/>
      </left>
      <right style="dotted">
        <color theme="0" tint="-0.499984740745262"/>
      </right>
      <top/>
      <bottom style="dotted">
        <color theme="0" tint="-0.499984740745262"/>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medium">
        <color theme="0"/>
      </left>
      <right/>
      <top/>
      <bottom/>
      <diagonal/>
    </border>
    <border>
      <left/>
      <right/>
      <top style="medium">
        <color indexed="64"/>
      </top>
      <bottom style="hair">
        <color theme="0" tint="-0.499984740745262"/>
      </bottom>
      <diagonal/>
    </border>
    <border>
      <left style="thin">
        <color indexed="64"/>
      </left>
      <right/>
      <top/>
      <bottom style="medium">
        <color indexed="64"/>
      </bottom>
      <diagonal/>
    </border>
    <border>
      <left/>
      <right style="hair">
        <color theme="0" tint="-0.499984740745262"/>
      </right>
      <top style="hair">
        <color theme="0" tint="-0.499984740745262"/>
      </top>
      <bottom style="medium">
        <color indexed="64"/>
      </bottom>
      <diagonal/>
    </border>
    <border>
      <left style="thin">
        <color indexed="64"/>
      </left>
      <right/>
      <top/>
      <bottom/>
      <diagonal/>
    </border>
    <border>
      <left style="thin">
        <color indexed="64"/>
      </left>
      <right style="hair">
        <color indexed="64"/>
      </right>
      <top style="medium">
        <color indexed="64"/>
      </top>
      <bottom style="hair">
        <color indexed="64"/>
      </bottom>
      <diagonal/>
    </border>
    <border>
      <left style="hair">
        <color theme="0" tint="-0.499984740745262"/>
      </left>
      <right style="hair">
        <color theme="0" tint="-0.499984740745262"/>
      </right>
      <top/>
      <bottom style="medium">
        <color indexed="64"/>
      </bottom>
      <diagonal/>
    </border>
    <border>
      <left style="hair">
        <color theme="0" tint="-0.499984740745262"/>
      </left>
      <right style="hair">
        <color theme="0" tint="-0.499984740745262"/>
      </right>
      <top style="hair">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theme="0" tint="-0.499984740745262"/>
      </left>
      <right/>
      <top style="medium">
        <color indexed="64"/>
      </top>
      <bottom style="hair">
        <color theme="0" tint="-0.499984740745262"/>
      </bottom>
      <diagonal/>
    </border>
    <border>
      <left style="hair">
        <color indexed="64"/>
      </left>
      <right/>
      <top style="medium">
        <color indexed="64"/>
      </top>
      <bottom style="hair">
        <color indexed="64"/>
      </bottom>
      <diagonal/>
    </border>
    <border>
      <left style="hair">
        <color theme="0" tint="-0.499984740745262"/>
      </left>
      <right style="thin">
        <color indexed="64"/>
      </right>
      <top style="hair">
        <color indexed="64"/>
      </top>
      <bottom style="medium">
        <color indexed="64"/>
      </bottom>
      <diagonal/>
    </border>
    <border>
      <left style="hair">
        <color indexed="64"/>
      </left>
      <right/>
      <top style="medium">
        <color indexed="64"/>
      </top>
      <bottom/>
      <diagonal/>
    </border>
    <border>
      <left style="hair">
        <color theme="0" tint="-0.499984740745262"/>
      </left>
      <right/>
      <top style="medium">
        <color indexed="64"/>
      </top>
      <bottom style="hair">
        <color indexed="64"/>
      </bottom>
      <diagonal/>
    </border>
    <border>
      <left style="hair">
        <color theme="0" tint="-0.499984740745262"/>
      </left>
      <right style="thin">
        <color indexed="64"/>
      </right>
      <top/>
      <bottom style="medium">
        <color indexed="64"/>
      </bottom>
      <diagonal/>
    </border>
    <border>
      <left style="hair">
        <color theme="0" tint="-0.499984740745262"/>
      </left>
      <right style="hair">
        <color indexed="64"/>
      </right>
      <top style="medium">
        <color indexed="64"/>
      </top>
      <bottom style="hair">
        <color theme="0" tint="-0.499984740745262"/>
      </bottom>
      <diagonal/>
    </border>
    <border>
      <left style="hair">
        <color theme="0" tint="-0.499984740745262"/>
      </left>
      <right/>
      <top style="medium">
        <color indexed="64"/>
      </top>
      <bottom/>
      <diagonal/>
    </border>
    <border>
      <left style="thin">
        <color indexed="64"/>
      </left>
      <right style="hair">
        <color theme="0" tint="-0.499984740745262"/>
      </right>
      <top style="hair">
        <color indexed="64"/>
      </top>
      <bottom style="medium">
        <color indexed="64"/>
      </bottom>
      <diagonal/>
    </border>
    <border>
      <left style="hair">
        <color indexed="64"/>
      </left>
      <right style="hair">
        <color theme="0" tint="-0.499984740745262"/>
      </right>
      <top style="medium">
        <color indexed="64"/>
      </top>
      <bottom style="hair">
        <color indexed="64"/>
      </bottom>
      <diagonal/>
    </border>
    <border>
      <left style="thin">
        <color indexed="64"/>
      </left>
      <right style="hair">
        <color theme="0" tint="-0.499984740745262"/>
      </right>
      <top style="medium">
        <color indexed="64"/>
      </top>
      <bottom style="hair">
        <color indexed="64"/>
      </bottom>
      <diagonal/>
    </border>
    <border>
      <left style="thin">
        <color indexed="64"/>
      </left>
      <right style="hair">
        <color theme="0" tint="-0.499984740745262"/>
      </right>
      <top/>
      <bottom style="medium">
        <color indexed="64"/>
      </bottom>
      <diagonal/>
    </border>
    <border>
      <left style="thin">
        <color indexed="64"/>
      </left>
      <right/>
      <top style="medium">
        <color indexed="64"/>
      </top>
      <bottom style="hair">
        <color indexed="64"/>
      </bottom>
      <diagonal/>
    </border>
    <border>
      <left style="hair">
        <color indexed="64"/>
      </left>
      <right style="thin">
        <color indexed="64"/>
      </right>
      <top style="medium">
        <color indexed="64"/>
      </top>
      <bottom/>
      <diagonal/>
    </border>
    <border>
      <left style="hair">
        <color indexed="64"/>
      </left>
      <right style="hair">
        <color theme="0" tint="-0.499984740745262"/>
      </right>
      <top style="hair">
        <color indexed="64"/>
      </top>
      <bottom style="medium">
        <color indexed="64"/>
      </bottom>
      <diagonal/>
    </border>
    <border>
      <left style="hair">
        <color theme="0" tint="-0.499984740745262"/>
      </left>
      <right/>
      <top style="hair">
        <color theme="0" tint="-0.499984740745262"/>
      </top>
      <bottom style="medium">
        <color indexed="64"/>
      </bottom>
      <diagonal/>
    </border>
    <border>
      <left style="hair">
        <color theme="0" tint="-0.499984740745262"/>
      </left>
      <right style="hair">
        <color indexed="64"/>
      </right>
      <top style="hair">
        <color indexed="64"/>
      </top>
      <bottom style="medium">
        <color indexed="64"/>
      </bottom>
      <diagonal/>
    </border>
    <border>
      <left/>
      <right style="hair">
        <color theme="0" tint="-0.499984740745262"/>
      </right>
      <top style="medium">
        <color indexed="64"/>
      </top>
      <bottom style="hair">
        <color indexed="64"/>
      </bottom>
      <diagonal/>
    </border>
    <border>
      <left style="hair">
        <color theme="0" tint="-0.499984740745262"/>
      </left>
      <right/>
      <top/>
      <bottom style="medium">
        <color indexed="64"/>
      </bottom>
      <diagonal/>
    </border>
    <border>
      <left style="hair">
        <color indexed="64"/>
      </left>
      <right style="hair">
        <color theme="0" tint="-0.499984740745262"/>
      </right>
      <top/>
      <bottom style="medium">
        <color indexed="64"/>
      </bottom>
      <diagonal/>
    </border>
    <border>
      <left style="thin">
        <color indexed="64"/>
      </left>
      <right style="hair">
        <color indexed="64"/>
      </right>
      <top style="medium">
        <color indexed="64"/>
      </top>
      <bottom style="hair">
        <color theme="0" tint="-0.499984740745262"/>
      </bottom>
      <diagonal/>
    </border>
    <border>
      <left/>
      <right style="hair">
        <color indexed="64"/>
      </right>
      <top style="medium">
        <color indexed="64"/>
      </top>
      <bottom/>
      <diagonal/>
    </border>
    <border>
      <left style="hair">
        <color indexed="64"/>
      </left>
      <right style="hair">
        <color theme="0" tint="-0.499984740745262"/>
      </right>
      <top style="medium">
        <color indexed="64"/>
      </top>
      <bottom/>
      <diagonal/>
    </border>
    <border>
      <left style="hair">
        <color theme="0" tint="-0.499984740745262"/>
      </left>
      <right style="hair">
        <color indexed="64"/>
      </right>
      <top style="hair">
        <color indexed="64"/>
      </top>
      <bottom/>
      <diagonal/>
    </border>
    <border>
      <left/>
      <right style="hair">
        <color theme="0" tint="-0.499984740745262"/>
      </right>
      <top style="medium">
        <color indexed="64"/>
      </top>
      <bottom style="hair">
        <color theme="0" tint="-0.499984740745262"/>
      </bottom>
      <diagonal/>
    </border>
    <border>
      <left style="thin">
        <color indexed="64"/>
      </left>
      <right style="hair">
        <color theme="0" tint="-0.499984740745262"/>
      </right>
      <top style="medium">
        <color indexed="64"/>
      </top>
      <bottom style="hair">
        <color theme="0" tint="-0.499984740745262"/>
      </bottom>
      <diagonal/>
    </border>
    <border>
      <left/>
      <right style="hair">
        <color theme="0" tint="-0.499984740745262"/>
      </right>
      <top style="hair">
        <color indexed="64"/>
      </top>
      <bottom/>
      <diagonal/>
    </border>
    <border>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5" fillId="0" borderId="0" applyNumberFormat="0" applyFill="0" applyBorder="0" applyAlignment="0" applyProtection="0">
      <alignment vertical="top"/>
      <protection locked="0"/>
    </xf>
  </cellStyleXfs>
  <cellXfs count="684">
    <xf numFmtId="0" fontId="0" fillId="0" borderId="0" xfId="0"/>
    <xf numFmtId="0" fontId="0" fillId="0" borderId="0" xfId="0" applyAlignment="1">
      <alignment horizontal="left" vertical="center"/>
    </xf>
    <xf numFmtId="0" fontId="3" fillId="0" borderId="12" xfId="0" applyFont="1" applyBorder="1" applyAlignment="1">
      <alignment horizontal="center" vertical="center" shrinkToFit="1"/>
    </xf>
    <xf numFmtId="2" fontId="3" fillId="0" borderId="12" xfId="0" applyNumberFormat="1" applyFont="1" applyBorder="1" applyAlignment="1">
      <alignment horizontal="center" vertical="center" wrapText="1" shrinkToFit="1"/>
    </xf>
    <xf numFmtId="0" fontId="3" fillId="0" borderId="12" xfId="0" applyFont="1" applyBorder="1" applyAlignment="1">
      <alignment horizontal="center" vertical="center" wrapText="1"/>
    </xf>
    <xf numFmtId="0" fontId="3" fillId="2" borderId="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10" xfId="0" applyFont="1" applyFill="1" applyBorder="1" applyAlignment="1">
      <alignment vertical="center" wrapText="1"/>
    </xf>
    <xf numFmtId="164" fontId="3" fillId="4" borderId="12" xfId="0" applyNumberFormat="1" applyFont="1" applyFill="1" applyBorder="1" applyAlignment="1">
      <alignment horizontal="center" vertical="center"/>
    </xf>
    <xf numFmtId="0" fontId="0" fillId="0" borderId="13" xfId="0" applyBorder="1" applyAlignment="1">
      <alignment horizontal="left" vertical="center" wrapText="1"/>
    </xf>
    <xf numFmtId="0" fontId="4" fillId="0" borderId="14" xfId="0" applyFont="1" applyBorder="1" applyAlignment="1">
      <alignment horizontal="center" vertical="center" wrapText="1"/>
    </xf>
    <xf numFmtId="0" fontId="4" fillId="0" borderId="15"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vertical="center" wrapText="1"/>
    </xf>
    <xf numFmtId="0" fontId="3" fillId="4" borderId="10" xfId="0" applyFont="1" applyFill="1" applyBorder="1" applyAlignment="1" applyProtection="1">
      <alignment vertical="center" wrapText="1"/>
      <protection locked="0"/>
    </xf>
    <xf numFmtId="10" fontId="3" fillId="4" borderId="12" xfId="0" applyNumberFormat="1" applyFont="1" applyFill="1" applyBorder="1" applyAlignment="1">
      <alignment horizontal="center" vertical="center"/>
    </xf>
    <xf numFmtId="0" fontId="3" fillId="3" borderId="19" xfId="0" applyFont="1" applyFill="1" applyBorder="1" applyAlignment="1">
      <alignment vertical="center" wrapText="1"/>
    </xf>
    <xf numFmtId="0" fontId="3" fillId="3" borderId="20" xfId="0" applyFont="1" applyFill="1" applyBorder="1" applyAlignment="1">
      <alignment vertical="center" wrapText="1"/>
    </xf>
    <xf numFmtId="0" fontId="3" fillId="3" borderId="20" xfId="0" applyFont="1" applyFill="1" applyBorder="1" applyAlignment="1" applyProtection="1">
      <alignment vertical="center" wrapText="1"/>
      <protection locked="0"/>
    </xf>
    <xf numFmtId="0" fontId="4" fillId="0" borderId="17" xfId="0" applyFont="1" applyBorder="1" applyAlignment="1">
      <alignment horizontal="left" vertical="center" wrapText="1"/>
    </xf>
    <xf numFmtId="0" fontId="4" fillId="0" borderId="22" xfId="0" applyFont="1" applyBorder="1" applyAlignment="1">
      <alignment horizontal="center" vertical="center" wrapText="1"/>
    </xf>
    <xf numFmtId="2" fontId="4" fillId="0" borderId="22" xfId="0" applyNumberFormat="1" applyFont="1" applyBorder="1" applyAlignment="1">
      <alignment horizontal="center" vertical="center"/>
    </xf>
    <xf numFmtId="164" fontId="4" fillId="0" borderId="22" xfId="0" applyNumberFormat="1" applyFont="1" applyBorder="1" applyAlignment="1">
      <alignment horizontal="center" vertical="center" wrapText="1"/>
    </xf>
    <xf numFmtId="0" fontId="4" fillId="0" borderId="23" xfId="0" applyFont="1" applyBorder="1" applyAlignment="1">
      <alignment horizontal="center" vertical="center" wrapText="1"/>
    </xf>
    <xf numFmtId="10" fontId="4" fillId="0" borderId="24"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3" fillId="4" borderId="12" xfId="0" applyFont="1" applyFill="1" applyBorder="1" applyAlignment="1">
      <alignment horizontal="center" vertical="center" wrapText="1"/>
    </xf>
    <xf numFmtId="0" fontId="4" fillId="2" borderId="22" xfId="0" applyFont="1" applyFill="1" applyBorder="1" applyAlignment="1">
      <alignment horizontal="center" vertical="center"/>
    </xf>
    <xf numFmtId="0" fontId="4" fillId="0" borderId="17" xfId="0" applyFont="1" applyBorder="1" applyAlignment="1">
      <alignment vertical="center" wrapText="1"/>
    </xf>
    <xf numFmtId="164" fontId="4" fillId="0" borderId="17"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0" fontId="4" fillId="2" borderId="17" xfId="0" applyFont="1" applyFill="1" applyBorder="1" applyAlignment="1">
      <alignment horizontal="center" vertical="center" wrapText="1"/>
    </xf>
    <xf numFmtId="0" fontId="10" fillId="4" borderId="10" xfId="0" applyFont="1" applyFill="1" applyBorder="1" applyAlignment="1">
      <alignment vertical="center" wrapText="1"/>
    </xf>
    <xf numFmtId="0" fontId="10" fillId="4" borderId="10" xfId="0" applyFont="1" applyFill="1" applyBorder="1" applyAlignment="1" applyProtection="1">
      <alignment vertical="center" wrapText="1"/>
      <protection locked="0"/>
    </xf>
    <xf numFmtId="0" fontId="10" fillId="4" borderId="9" xfId="0" applyFont="1" applyFill="1" applyBorder="1" applyAlignment="1">
      <alignment vertical="center" wrapText="1"/>
    </xf>
    <xf numFmtId="0" fontId="4" fillId="3" borderId="17" xfId="0" applyFont="1" applyFill="1" applyBorder="1" applyAlignment="1">
      <alignment horizontal="center" vertical="center" wrapText="1"/>
    </xf>
    <xf numFmtId="0" fontId="4" fillId="0" borderId="22" xfId="0" applyFont="1" applyBorder="1" applyAlignment="1">
      <alignment horizontal="left" vertical="center" wrapText="1"/>
    </xf>
    <xf numFmtId="164" fontId="4" fillId="7" borderId="17" xfId="0" applyNumberFormat="1" applyFont="1" applyFill="1" applyBorder="1" applyAlignment="1">
      <alignment horizontal="center" vertical="center" wrapText="1"/>
    </xf>
    <xf numFmtId="164" fontId="4" fillId="7" borderId="22" xfId="0" applyNumberFormat="1" applyFont="1" applyFill="1" applyBorder="1" applyAlignment="1">
      <alignment horizontal="center" vertical="center" wrapText="1"/>
    </xf>
    <xf numFmtId="0" fontId="4" fillId="0" borderId="21" xfId="0" applyFont="1" applyBorder="1" applyAlignment="1">
      <alignment horizontal="left" vertical="center" wrapText="1"/>
    </xf>
    <xf numFmtId="0" fontId="4" fillId="0" borderId="21" xfId="0" applyFont="1" applyBorder="1" applyAlignment="1">
      <alignment horizontal="center" vertical="center" wrapText="1"/>
    </xf>
    <xf numFmtId="2" fontId="4" fillId="0" borderId="21" xfId="0" applyNumberFormat="1" applyFont="1" applyBorder="1" applyAlignment="1">
      <alignment horizontal="center" vertical="center"/>
    </xf>
    <xf numFmtId="164" fontId="4" fillId="7" borderId="21" xfId="0" applyNumberFormat="1" applyFont="1" applyFill="1" applyBorder="1" applyAlignment="1">
      <alignment horizontal="center" vertical="center" wrapText="1"/>
    </xf>
    <xf numFmtId="10" fontId="4" fillId="0" borderId="22" xfId="0" applyNumberFormat="1" applyFont="1" applyBorder="1" applyAlignment="1">
      <alignment horizontal="center" vertical="center" wrapText="1"/>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3" fillId="4" borderId="10" xfId="0" applyFont="1" applyFill="1" applyBorder="1" applyAlignment="1">
      <alignment vertical="center"/>
    </xf>
    <xf numFmtId="0" fontId="3" fillId="4" borderId="10" xfId="0" applyFont="1" applyFill="1" applyBorder="1" applyAlignment="1" applyProtection="1">
      <alignment vertical="center"/>
      <protection locked="0"/>
    </xf>
    <xf numFmtId="0" fontId="4" fillId="0" borderId="29" xfId="0" applyFont="1" applyBorder="1" applyAlignment="1">
      <alignment horizontal="left" vertical="center" wrapText="1"/>
    </xf>
    <xf numFmtId="0" fontId="4" fillId="0" borderId="24" xfId="0" applyFont="1" applyBorder="1" applyAlignment="1">
      <alignment horizontal="center" vertical="center" wrapText="1"/>
    </xf>
    <xf numFmtId="164" fontId="4" fillId="7" borderId="26" xfId="0" applyNumberFormat="1" applyFont="1" applyFill="1" applyBorder="1" applyAlignment="1">
      <alignment horizontal="center" vertical="center" wrapText="1"/>
    </xf>
    <xf numFmtId="10" fontId="4" fillId="0" borderId="26" xfId="0" applyNumberFormat="1" applyFont="1" applyBorder="1" applyAlignment="1">
      <alignment horizontal="center" vertical="center" wrapText="1"/>
    </xf>
    <xf numFmtId="0" fontId="3" fillId="8" borderId="8" xfId="0" applyFont="1" applyFill="1" applyBorder="1" applyAlignment="1">
      <alignment vertical="center" wrapText="1"/>
    </xf>
    <xf numFmtId="0" fontId="3" fillId="8" borderId="10" xfId="0" applyFont="1" applyFill="1" applyBorder="1" applyAlignment="1">
      <alignment vertical="center"/>
    </xf>
    <xf numFmtId="0" fontId="3" fillId="8" borderId="10" xfId="0" applyFont="1" applyFill="1" applyBorder="1" applyAlignment="1" applyProtection="1">
      <alignment vertical="center"/>
      <protection locked="0"/>
    </xf>
    <xf numFmtId="0" fontId="3" fillId="8" borderId="9" xfId="0" applyFont="1" applyFill="1" applyBorder="1" applyAlignment="1">
      <alignment vertical="center"/>
    </xf>
    <xf numFmtId="0" fontId="4" fillId="3" borderId="28" xfId="0" applyFont="1" applyFill="1" applyBorder="1" applyAlignment="1">
      <alignment horizontal="center" vertical="center" wrapText="1"/>
    </xf>
    <xf numFmtId="0" fontId="3" fillId="3" borderId="30" xfId="0" applyFont="1" applyFill="1" applyBorder="1" applyAlignment="1">
      <alignment vertical="center" wrapText="1"/>
    </xf>
    <xf numFmtId="0" fontId="3" fillId="3" borderId="31" xfId="0" applyFont="1" applyFill="1" applyBorder="1" applyAlignment="1">
      <alignment vertical="center" wrapText="1"/>
    </xf>
    <xf numFmtId="0" fontId="3" fillId="3" borderId="31" xfId="0" applyFont="1" applyFill="1" applyBorder="1" applyAlignment="1" applyProtection="1">
      <alignment vertical="center" wrapText="1"/>
      <protection locked="0"/>
    </xf>
    <xf numFmtId="0" fontId="4" fillId="0" borderId="23" xfId="0" applyFont="1" applyBorder="1" applyAlignment="1">
      <alignment horizontal="center" vertical="center"/>
    </xf>
    <xf numFmtId="0" fontId="3" fillId="4" borderId="9" xfId="0" applyFont="1" applyFill="1" applyBorder="1" applyAlignment="1">
      <alignment vertical="center"/>
    </xf>
    <xf numFmtId="0" fontId="4" fillId="0" borderId="23" xfId="0" applyFont="1" applyBorder="1" applyAlignment="1">
      <alignment horizontal="left" vertical="center" wrapText="1"/>
    </xf>
    <xf numFmtId="164" fontId="4" fillId="7" borderId="24" xfId="0" applyNumberFormat="1" applyFont="1" applyFill="1" applyBorder="1" applyAlignment="1">
      <alignment horizontal="center" vertical="center" wrapText="1"/>
    </xf>
    <xf numFmtId="0" fontId="4" fillId="0" borderId="32" xfId="0" applyFont="1" applyBorder="1" applyAlignment="1">
      <alignment horizontal="left" vertical="center" wrapText="1"/>
    </xf>
    <xf numFmtId="0" fontId="3" fillId="3" borderId="18" xfId="0" applyFont="1" applyFill="1" applyBorder="1" applyAlignment="1">
      <alignment horizontal="center" vertical="center"/>
    </xf>
    <xf numFmtId="0" fontId="3" fillId="4" borderId="7" xfId="0" applyFont="1" applyFill="1" applyBorder="1" applyAlignment="1">
      <alignment horizontal="center" vertical="center" wrapText="1"/>
    </xf>
    <xf numFmtId="0" fontId="4" fillId="0" borderId="26" xfId="0" applyFont="1" applyBorder="1" applyAlignment="1">
      <alignment horizontal="left" vertical="center" wrapText="1"/>
    </xf>
    <xf numFmtId="2" fontId="4" fillId="0" borderId="23" xfId="0" applyNumberFormat="1" applyFont="1" applyBorder="1" applyAlignment="1">
      <alignment horizontal="left" vertical="center" wrapText="1"/>
    </xf>
    <xf numFmtId="164" fontId="4" fillId="7" borderId="23" xfId="0" applyNumberFormat="1" applyFont="1" applyFill="1" applyBorder="1" applyAlignment="1">
      <alignment horizontal="center" vertical="center" wrapText="1"/>
    </xf>
    <xf numFmtId="164" fontId="3" fillId="3" borderId="20" xfId="0" applyNumberFormat="1" applyFont="1" applyFill="1" applyBorder="1" applyAlignment="1">
      <alignment vertical="center" wrapText="1"/>
    </xf>
    <xf numFmtId="0" fontId="4" fillId="0" borderId="26" xfId="0" applyFont="1" applyBorder="1" applyAlignment="1">
      <alignment horizontal="center" vertical="center" wrapText="1"/>
    </xf>
    <xf numFmtId="0" fontId="4" fillId="0" borderId="25" xfId="0" applyFont="1" applyBorder="1" applyAlignment="1">
      <alignment horizontal="left" vertical="center" wrapText="1"/>
    </xf>
    <xf numFmtId="0" fontId="4" fillId="0" borderId="25" xfId="0" applyFont="1" applyBorder="1" applyAlignment="1">
      <alignment horizontal="center" vertical="center" wrapText="1"/>
    </xf>
    <xf numFmtId="0" fontId="4" fillId="0" borderId="0" xfId="0" applyFont="1" applyAlignment="1">
      <alignment horizontal="left" vertical="center" wrapText="1"/>
    </xf>
    <xf numFmtId="0" fontId="4" fillId="3" borderId="28" xfId="0" applyFont="1" applyFill="1" applyBorder="1" applyAlignment="1">
      <alignment horizontal="left" vertical="center"/>
    </xf>
    <xf numFmtId="0" fontId="4" fillId="2" borderId="23" xfId="0" applyFont="1" applyFill="1" applyBorder="1" applyAlignment="1">
      <alignment horizontal="left" vertical="center" wrapText="1"/>
    </xf>
    <xf numFmtId="0" fontId="4" fillId="0" borderId="33" xfId="0" applyFont="1" applyBorder="1" applyAlignment="1">
      <alignment horizontal="center" vertical="center" wrapText="1"/>
    </xf>
    <xf numFmtId="164" fontId="4" fillId="7" borderId="15" xfId="0" applyNumberFormat="1" applyFont="1" applyFill="1" applyBorder="1" applyAlignment="1">
      <alignment horizontal="center" vertical="center" wrapText="1"/>
    </xf>
    <xf numFmtId="0" fontId="11" fillId="2"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27" xfId="0" applyFont="1" applyBorder="1" applyAlignment="1">
      <alignment horizontal="left" vertical="center" wrapText="1"/>
    </xf>
    <xf numFmtId="164" fontId="4" fillId="7" borderId="28" xfId="0" applyNumberFormat="1" applyFont="1" applyFill="1" applyBorder="1" applyAlignment="1">
      <alignment horizontal="center" vertical="center" wrapText="1"/>
    </xf>
    <xf numFmtId="0" fontId="3" fillId="4" borderId="8" xfId="0" applyFont="1" applyFill="1" applyBorder="1" applyAlignment="1">
      <alignment horizontal="left" vertical="center"/>
    </xf>
    <xf numFmtId="0" fontId="3" fillId="4" borderId="10" xfId="0" applyFont="1" applyFill="1" applyBorder="1" applyAlignment="1">
      <alignment horizontal="left" vertical="center" wrapText="1"/>
    </xf>
    <xf numFmtId="0" fontId="3" fillId="4" borderId="10" xfId="0" applyFont="1" applyFill="1" applyBorder="1" applyAlignment="1">
      <alignment horizontal="center" vertical="center"/>
    </xf>
    <xf numFmtId="0" fontId="3" fillId="4" borderId="10" xfId="0" applyFont="1" applyFill="1" applyBorder="1" applyAlignment="1">
      <alignment horizontal="left" vertical="center"/>
    </xf>
    <xf numFmtId="0" fontId="3" fillId="4" borderId="9" xfId="0" applyFont="1" applyFill="1" applyBorder="1" applyAlignment="1">
      <alignment horizontal="left" vertical="center"/>
    </xf>
    <xf numFmtId="49" fontId="4" fillId="2" borderId="0" xfId="0" applyNumberFormat="1" applyFont="1" applyFill="1" applyAlignment="1">
      <alignment horizontal="center" vertical="center"/>
    </xf>
    <xf numFmtId="49" fontId="4" fillId="2" borderId="1" xfId="0" applyNumberFormat="1" applyFont="1" applyFill="1" applyBorder="1" applyAlignment="1">
      <alignment horizontal="left"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49" fontId="4" fillId="2" borderId="0" xfId="0" applyNumberFormat="1" applyFont="1" applyFill="1" applyAlignment="1">
      <alignment horizontal="left" vertical="center"/>
    </xf>
    <xf numFmtId="0" fontId="3" fillId="3" borderId="8" xfId="0" applyFont="1" applyFill="1" applyBorder="1" applyAlignment="1">
      <alignment horizontal="left" vertical="center" wrapText="1"/>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4" fillId="3" borderId="9" xfId="0" applyFont="1" applyFill="1" applyBorder="1" applyAlignment="1">
      <alignment horizontal="left" vertical="center"/>
    </xf>
    <xf numFmtId="44" fontId="3" fillId="0" borderId="12" xfId="1" applyFont="1" applyBorder="1" applyAlignment="1" applyProtection="1">
      <alignment horizontal="center" vertical="center"/>
    </xf>
    <xf numFmtId="0" fontId="4" fillId="0" borderId="35" xfId="0" applyFont="1" applyBorder="1" applyAlignment="1">
      <alignment horizontal="left" vertical="center" wrapText="1"/>
    </xf>
    <xf numFmtId="0" fontId="3" fillId="0" borderId="36"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44" fontId="4" fillId="0" borderId="38" xfId="1" applyFont="1" applyBorder="1" applyAlignment="1" applyProtection="1">
      <alignment horizontal="center" vertical="center"/>
    </xf>
    <xf numFmtId="165" fontId="4" fillId="3" borderId="10" xfId="0" applyNumberFormat="1" applyFont="1" applyFill="1" applyBorder="1" applyAlignment="1">
      <alignment horizontal="center" vertical="center"/>
    </xf>
    <xf numFmtId="0" fontId="4" fillId="2" borderId="39" xfId="0" applyFont="1" applyFill="1" applyBorder="1" applyAlignment="1">
      <alignment horizontal="left" vertical="center" wrapText="1"/>
    </xf>
    <xf numFmtId="0" fontId="3" fillId="2" borderId="40"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44" fontId="4" fillId="2" borderId="42" xfId="1" applyFont="1" applyFill="1" applyBorder="1" applyAlignment="1" applyProtection="1">
      <alignment horizontal="center" vertical="center"/>
    </xf>
    <xf numFmtId="0" fontId="4" fillId="2" borderId="43" xfId="0" applyFont="1" applyFill="1" applyBorder="1" applyAlignment="1">
      <alignment horizontal="left" vertical="center" wrapText="1"/>
    </xf>
    <xf numFmtId="0" fontId="3" fillId="2" borderId="44"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44" fontId="4" fillId="2" borderId="46" xfId="1" applyFont="1" applyFill="1" applyBorder="1" applyAlignment="1" applyProtection="1">
      <alignment horizontal="center" vertical="center"/>
    </xf>
    <xf numFmtId="0" fontId="3" fillId="3" borderId="8" xfId="0" applyFont="1" applyFill="1" applyBorder="1" applyAlignment="1">
      <alignment vertical="center" wrapText="1"/>
    </xf>
    <xf numFmtId="0" fontId="3" fillId="3" borderId="10" xfId="0" applyFont="1" applyFill="1" applyBorder="1" applyAlignment="1">
      <alignment vertical="center"/>
    </xf>
    <xf numFmtId="165" fontId="3" fillId="3" borderId="10" xfId="0" applyNumberFormat="1" applyFont="1" applyFill="1" applyBorder="1" applyAlignment="1">
      <alignment vertical="center"/>
    </xf>
    <xf numFmtId="0" fontId="3" fillId="3" borderId="47" xfId="0" applyFont="1" applyFill="1" applyBorder="1" applyAlignment="1">
      <alignment vertical="center"/>
    </xf>
    <xf numFmtId="0" fontId="4" fillId="3" borderId="48" xfId="0" applyFont="1" applyFill="1" applyBorder="1" applyAlignment="1">
      <alignment horizontal="center" vertical="center"/>
    </xf>
    <xf numFmtId="44" fontId="4" fillId="0" borderId="0" xfId="1" applyFont="1" applyBorder="1" applyAlignment="1" applyProtection="1">
      <alignment horizontal="center" vertical="center"/>
    </xf>
    <xf numFmtId="0" fontId="3" fillId="3" borderId="9" xfId="0" applyFont="1" applyFill="1" applyBorder="1" applyAlignment="1">
      <alignment vertical="center"/>
    </xf>
    <xf numFmtId="44" fontId="3" fillId="4" borderId="12" xfId="1" applyFont="1" applyFill="1" applyBorder="1" applyAlignment="1" applyProtection="1">
      <alignment horizontal="center" vertical="center"/>
    </xf>
    <xf numFmtId="0" fontId="4" fillId="2" borderId="0" xfId="0" applyFont="1" applyFill="1" applyAlignment="1">
      <alignment horizontal="center" vertical="center"/>
    </xf>
    <xf numFmtId="0" fontId="10" fillId="2" borderId="0" xfId="0" applyFont="1" applyFill="1" applyAlignment="1">
      <alignment horizontal="left" vertical="center" wrapText="1"/>
    </xf>
    <xf numFmtId="44" fontId="3" fillId="2" borderId="0" xfId="1" applyFont="1" applyFill="1" applyAlignment="1" applyProtection="1">
      <alignment horizontal="center" vertical="center"/>
    </xf>
    <xf numFmtId="0" fontId="3" fillId="4" borderId="12" xfId="1" applyNumberFormat="1" applyFont="1" applyFill="1" applyBorder="1" applyAlignment="1" applyProtection="1">
      <alignment horizontal="right" vertical="center"/>
    </xf>
    <xf numFmtId="49" fontId="4" fillId="2" borderId="3" xfId="0" applyNumberFormat="1" applyFont="1" applyFill="1" applyBorder="1" applyAlignment="1">
      <alignment horizontal="left" vertical="center" wrapText="1"/>
    </xf>
    <xf numFmtId="49" fontId="4" fillId="2" borderId="3" xfId="0" applyNumberFormat="1" applyFont="1" applyFill="1" applyBorder="1" applyAlignment="1">
      <alignment horizontal="center" vertical="center"/>
    </xf>
    <xf numFmtId="49" fontId="4" fillId="2" borderId="3" xfId="0" applyNumberFormat="1" applyFont="1" applyFill="1" applyBorder="1" applyAlignment="1">
      <alignment horizontal="left" vertical="center"/>
    </xf>
    <xf numFmtId="0" fontId="3" fillId="3" borderId="8" xfId="0" applyFont="1" applyFill="1" applyBorder="1" applyAlignment="1">
      <alignment horizontal="left" vertical="center"/>
    </xf>
    <xf numFmtId="0" fontId="4" fillId="3" borderId="10" xfId="0" applyFont="1" applyFill="1" applyBorder="1" applyAlignment="1">
      <alignment horizontal="left" vertical="center" wrapText="1"/>
    </xf>
    <xf numFmtId="164" fontId="13" fillId="0" borderId="12"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3" xfId="0" applyNumberFormat="1" applyFont="1" applyBorder="1" applyAlignment="1">
      <alignment horizontal="left" vertical="center" wrapText="1"/>
    </xf>
    <xf numFmtId="49" fontId="4" fillId="0" borderId="3" xfId="0" applyNumberFormat="1" applyFont="1" applyBorder="1" applyAlignment="1">
      <alignment horizontal="center" vertical="center"/>
    </xf>
    <xf numFmtId="49" fontId="4" fillId="0" borderId="3" xfId="0" applyNumberFormat="1" applyFont="1" applyBorder="1" applyAlignment="1">
      <alignment horizontal="left" vertical="center"/>
    </xf>
    <xf numFmtId="49" fontId="3" fillId="4" borderId="7" xfId="4" applyNumberFormat="1" applyFont="1" applyFill="1" applyBorder="1" applyAlignment="1">
      <alignment horizontal="center" vertical="center" wrapText="1"/>
    </xf>
    <xf numFmtId="0" fontId="3" fillId="4" borderId="2" xfId="4" applyFont="1" applyFill="1" applyBorder="1" applyAlignment="1">
      <alignment horizontal="left" vertical="center" wrapText="1"/>
    </xf>
    <xf numFmtId="0" fontId="4" fillId="4" borderId="3" xfId="4" applyFill="1" applyBorder="1" applyAlignment="1">
      <alignment horizontal="center" vertical="center"/>
    </xf>
    <xf numFmtId="0" fontId="4" fillId="4" borderId="3" xfId="4" applyFill="1" applyBorder="1" applyAlignment="1">
      <alignment horizontal="left" vertical="center"/>
    </xf>
    <xf numFmtId="0" fontId="4" fillId="4" borderId="7" xfId="4" applyFill="1" applyBorder="1" applyAlignment="1">
      <alignment horizontal="center" vertical="center"/>
    </xf>
    <xf numFmtId="49" fontId="4" fillId="0" borderId="49" xfId="4" applyNumberFormat="1" applyBorder="1" applyAlignment="1">
      <alignment horizontal="center" vertical="center" wrapText="1"/>
    </xf>
    <xf numFmtId="0" fontId="4" fillId="0" borderId="42" xfId="0" applyFont="1" applyBorder="1" applyAlignment="1">
      <alignment horizontal="left" vertical="center" wrapText="1"/>
    </xf>
    <xf numFmtId="0" fontId="4" fillId="0" borderId="42" xfId="0" applyFont="1" applyBorder="1" applyAlignment="1">
      <alignment horizontal="center" vertical="center" wrapText="1"/>
    </xf>
    <xf numFmtId="164" fontId="4" fillId="2" borderId="42" xfId="0" applyNumberFormat="1" applyFont="1" applyFill="1" applyBorder="1" applyAlignment="1">
      <alignment horizontal="center" vertical="center" wrapText="1"/>
    </xf>
    <xf numFmtId="49" fontId="4" fillId="0" borderId="50" xfId="4" applyNumberFormat="1" applyBorder="1" applyAlignment="1">
      <alignment horizontal="center" vertical="center" wrapText="1"/>
    </xf>
    <xf numFmtId="0" fontId="4" fillId="0" borderId="32" xfId="0" applyFont="1" applyBorder="1" applyAlignment="1">
      <alignment horizontal="center" vertical="center" wrapText="1"/>
    </xf>
    <xf numFmtId="164" fontId="4" fillId="2" borderId="32" xfId="0" applyNumberFormat="1" applyFont="1" applyFill="1" applyBorder="1" applyAlignment="1">
      <alignment horizontal="center" vertical="center" wrapText="1"/>
    </xf>
    <xf numFmtId="166" fontId="3" fillId="0" borderId="12" xfId="4" applyNumberFormat="1" applyFont="1" applyBorder="1" applyAlignment="1">
      <alignment horizontal="center" vertical="center"/>
    </xf>
    <xf numFmtId="49" fontId="4" fillId="2" borderId="0" xfId="0" applyNumberFormat="1" applyFont="1" applyFill="1" applyAlignment="1">
      <alignment horizontal="left" vertical="center" wrapText="1"/>
    </xf>
    <xf numFmtId="49" fontId="4" fillId="2" borderId="10" xfId="0" applyNumberFormat="1" applyFont="1" applyFill="1" applyBorder="1" applyAlignment="1">
      <alignment horizontal="center" vertical="center"/>
    </xf>
    <xf numFmtId="49" fontId="4" fillId="2" borderId="10"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xf>
    <xf numFmtId="0" fontId="3" fillId="2" borderId="12" xfId="0" applyFont="1" applyFill="1" applyBorder="1" applyAlignment="1">
      <alignment horizontal="center" vertical="center"/>
    </xf>
    <xf numFmtId="167" fontId="3" fillId="2" borderId="12" xfId="0" applyNumberFormat="1" applyFont="1" applyFill="1" applyBorder="1" applyAlignment="1">
      <alignment horizontal="center" vertical="center" shrinkToFit="1"/>
    </xf>
    <xf numFmtId="167" fontId="3" fillId="2" borderId="12" xfId="0" applyNumberFormat="1" applyFont="1" applyFill="1" applyBorder="1" applyAlignment="1">
      <alignment horizontal="center" vertical="center" wrapText="1"/>
    </xf>
    <xf numFmtId="49" fontId="4" fillId="2" borderId="50" xfId="4" applyNumberFormat="1" applyFill="1" applyBorder="1" applyAlignment="1">
      <alignment horizontal="center" vertical="center" wrapText="1"/>
    </xf>
    <xf numFmtId="164" fontId="4" fillId="2" borderId="21" xfId="0" applyNumberFormat="1" applyFont="1" applyFill="1" applyBorder="1" applyAlignment="1">
      <alignment horizontal="center" vertical="center"/>
    </xf>
    <xf numFmtId="164" fontId="4" fillId="2" borderId="22" xfId="0" applyNumberFormat="1" applyFont="1" applyFill="1" applyBorder="1" applyAlignment="1">
      <alignment horizontal="center" vertical="center"/>
    </xf>
    <xf numFmtId="44" fontId="4" fillId="2" borderId="22" xfId="1" applyFont="1" applyFill="1" applyBorder="1" applyAlignment="1" applyProtection="1">
      <alignment horizontal="center" vertical="center"/>
    </xf>
    <xf numFmtId="49" fontId="4" fillId="2" borderId="58" xfId="0" applyNumberFormat="1" applyFont="1" applyFill="1" applyBorder="1" applyAlignment="1">
      <alignment horizontal="center" vertical="center"/>
    </xf>
    <xf numFmtId="164" fontId="3" fillId="2" borderId="12" xfId="0" applyNumberFormat="1" applyFont="1" applyFill="1" applyBorder="1" applyAlignment="1">
      <alignment horizontal="center" vertical="center"/>
    </xf>
    <xf numFmtId="10" fontId="3" fillId="2" borderId="12" xfId="0" applyNumberFormat="1"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horizontal="center" vertical="center"/>
    </xf>
    <xf numFmtId="0" fontId="3" fillId="2" borderId="0" xfId="0" applyFont="1" applyFill="1" applyAlignment="1">
      <alignment horizontal="left" vertical="center"/>
    </xf>
    <xf numFmtId="164" fontId="3" fillId="2" borderId="0" xfId="0" applyNumberFormat="1" applyFont="1" applyFill="1" applyAlignment="1">
      <alignment horizontal="center" vertical="center"/>
    </xf>
    <xf numFmtId="10" fontId="3" fillId="2" borderId="0" xfId="0" applyNumberFormat="1" applyFont="1" applyFill="1" applyAlignment="1">
      <alignment horizontal="center" vertical="center"/>
    </xf>
    <xf numFmtId="164" fontId="3" fillId="2" borderId="12" xfId="0" applyNumberFormat="1" applyFont="1" applyFill="1" applyBorder="1" applyAlignment="1">
      <alignment horizontal="center" vertical="center" wrapText="1"/>
    </xf>
    <xf numFmtId="10" fontId="4" fillId="2" borderId="12" xfId="0" applyNumberFormat="1" applyFont="1" applyFill="1" applyBorder="1" applyAlignment="1">
      <alignment horizontal="center" vertical="center" wrapText="1"/>
    </xf>
    <xf numFmtId="0" fontId="4" fillId="2" borderId="0" xfId="0" applyFont="1" applyFill="1" applyAlignment="1">
      <alignment horizontal="left" vertical="center" wrapText="1"/>
    </xf>
    <xf numFmtId="0" fontId="4" fillId="0" borderId="0" xfId="0" applyFont="1" applyAlignment="1">
      <alignment horizontal="center" vertical="center"/>
    </xf>
    <xf numFmtId="0" fontId="4" fillId="2" borderId="42" xfId="0" applyFont="1" applyFill="1" applyBorder="1" applyAlignment="1">
      <alignment horizontal="center" vertical="center"/>
    </xf>
    <xf numFmtId="2" fontId="3" fillId="5" borderId="63" xfId="0" applyNumberFormat="1" applyFont="1" applyFill="1" applyBorder="1" applyAlignment="1">
      <alignment vertical="center"/>
    </xf>
    <xf numFmtId="0" fontId="4" fillId="2" borderId="46" xfId="0" applyFont="1" applyFill="1" applyBorder="1" applyAlignment="1">
      <alignment horizontal="center" vertical="center"/>
    </xf>
    <xf numFmtId="164" fontId="3" fillId="5" borderId="11" xfId="2" applyNumberFormat="1" applyFont="1" applyFill="1" applyBorder="1" applyAlignment="1" applyProtection="1">
      <alignment vertical="center"/>
    </xf>
    <xf numFmtId="0" fontId="4" fillId="0" borderId="26" xfId="0" applyFont="1" applyBorder="1" applyAlignment="1">
      <alignment vertical="center" wrapText="1"/>
    </xf>
    <xf numFmtId="0" fontId="4" fillId="0" borderId="23" xfId="0" applyFont="1" applyBorder="1" applyAlignment="1">
      <alignment vertical="center" wrapText="1"/>
    </xf>
    <xf numFmtId="164" fontId="4" fillId="7" borderId="34" xfId="0" applyNumberFormat="1" applyFont="1" applyFill="1" applyBorder="1" applyAlignment="1">
      <alignment horizontal="center" vertical="center" wrapText="1"/>
    </xf>
    <xf numFmtId="0" fontId="3" fillId="3" borderId="69" xfId="0" applyFont="1" applyFill="1" applyBorder="1" applyAlignment="1">
      <alignment vertical="center" wrapText="1"/>
    </xf>
    <xf numFmtId="0" fontId="4" fillId="0" borderId="0" xfId="0" applyFont="1" applyAlignment="1">
      <alignment horizontal="center" vertical="center" wrapText="1"/>
    </xf>
    <xf numFmtId="0" fontId="11" fillId="0" borderId="23" xfId="0" applyFont="1" applyBorder="1" applyAlignment="1">
      <alignment horizontal="center" vertical="center" wrapText="1"/>
    </xf>
    <xf numFmtId="0" fontId="4" fillId="0" borderId="27" xfId="0" applyFont="1" applyBorder="1" applyAlignment="1">
      <alignment vertical="center" wrapText="1"/>
    </xf>
    <xf numFmtId="0" fontId="11" fillId="0" borderId="0" xfId="0" applyFont="1" applyAlignment="1">
      <alignment horizontal="center" vertical="center" wrapText="1"/>
    </xf>
    <xf numFmtId="0" fontId="11" fillId="0" borderId="26" xfId="0" applyFont="1" applyBorder="1" applyAlignment="1">
      <alignment vertical="center" wrapText="1"/>
    </xf>
    <xf numFmtId="0" fontId="11" fillId="0" borderId="23" xfId="0" applyFont="1" applyBorder="1" applyAlignment="1">
      <alignment vertical="center" wrapText="1"/>
    </xf>
    <xf numFmtId="0" fontId="10" fillId="0" borderId="23" xfId="0" applyFont="1" applyBorder="1" applyAlignment="1">
      <alignment horizontal="center" vertical="center" wrapText="1"/>
    </xf>
    <xf numFmtId="49" fontId="4" fillId="0" borderId="0" xfId="0" applyNumberFormat="1" applyFont="1" applyAlignment="1">
      <alignment horizontal="left" vertical="center"/>
    </xf>
    <xf numFmtId="49" fontId="4" fillId="0" borderId="37" xfId="0" applyNumberFormat="1" applyFont="1" applyBorder="1" applyAlignment="1">
      <alignment horizontal="center" vertical="center"/>
    </xf>
    <xf numFmtId="0" fontId="4" fillId="0" borderId="0" xfId="0" quotePrefix="1" applyFont="1" applyAlignment="1">
      <alignment horizontal="center" vertical="center" shrinkToFit="1"/>
    </xf>
    <xf numFmtId="0" fontId="4" fillId="0" borderId="0" xfId="0" applyFont="1" applyAlignment="1">
      <alignment horizontal="center" vertical="center" shrinkToFit="1"/>
    </xf>
    <xf numFmtId="49" fontId="3" fillId="0" borderId="0" xfId="0" applyNumberFormat="1" applyFont="1" applyAlignment="1">
      <alignment horizontal="center" vertical="center"/>
    </xf>
    <xf numFmtId="10" fontId="4" fillId="0" borderId="0" xfId="0" applyNumberFormat="1" applyFont="1" applyAlignment="1">
      <alignment horizontal="center" vertical="center" wrapText="1"/>
    </xf>
    <xf numFmtId="0" fontId="0" fillId="0" borderId="0" xfId="0" applyAlignment="1">
      <alignment horizontal="center" vertical="center"/>
    </xf>
    <xf numFmtId="49" fontId="3" fillId="0" borderId="35" xfId="0" applyNumberFormat="1" applyFont="1" applyBorder="1" applyAlignment="1">
      <alignment horizontal="right" vertical="center"/>
    </xf>
    <xf numFmtId="49" fontId="3" fillId="0" borderId="0" xfId="0" applyNumberFormat="1" applyFont="1" applyAlignment="1">
      <alignment horizontal="right" vertical="center"/>
    </xf>
    <xf numFmtId="0" fontId="3" fillId="0" borderId="35" xfId="0" applyFont="1" applyBorder="1" applyAlignment="1">
      <alignment horizontal="right" vertical="center"/>
    </xf>
    <xf numFmtId="0" fontId="3" fillId="0" borderId="0" xfId="0" applyFont="1" applyAlignment="1">
      <alignment horizontal="right" vertical="center"/>
    </xf>
    <xf numFmtId="0" fontId="4" fillId="0" borderId="28" xfId="0" applyFont="1" applyBorder="1" applyAlignment="1">
      <alignment vertical="center" wrapText="1"/>
    </xf>
    <xf numFmtId="0" fontId="3" fillId="3" borderId="70" xfId="0" applyFont="1" applyFill="1" applyBorder="1" applyAlignment="1">
      <alignment vertical="center" wrapText="1"/>
    </xf>
    <xf numFmtId="0" fontId="3" fillId="3" borderId="69" xfId="0" applyFont="1" applyFill="1" applyBorder="1" applyAlignment="1" applyProtection="1">
      <alignment vertical="center" wrapText="1"/>
      <protection locked="0"/>
    </xf>
    <xf numFmtId="164" fontId="4" fillId="7" borderId="71" xfId="0" applyNumberFormat="1" applyFont="1" applyFill="1" applyBorder="1" applyAlignment="1">
      <alignment horizontal="center" vertical="center" wrapText="1"/>
    </xf>
    <xf numFmtId="0" fontId="4" fillId="0" borderId="28" xfId="0" applyFont="1" applyBorder="1" applyAlignment="1">
      <alignment horizontal="center" vertical="center" wrapText="1"/>
    </xf>
    <xf numFmtId="0" fontId="4" fillId="10" borderId="24" xfId="0" applyFont="1" applyFill="1" applyBorder="1" applyAlignment="1">
      <alignment horizontal="center" vertical="center" wrapText="1"/>
    </xf>
    <xf numFmtId="44" fontId="0" fillId="0" borderId="0" xfId="0" applyNumberFormat="1"/>
    <xf numFmtId="10" fontId="4" fillId="0" borderId="71" xfId="0" applyNumberFormat="1" applyFont="1" applyBorder="1" applyAlignment="1">
      <alignment horizontal="center" vertical="center" wrapText="1"/>
    </xf>
    <xf numFmtId="10" fontId="4" fillId="2" borderId="21" xfId="0" applyNumberFormat="1" applyFont="1" applyFill="1" applyBorder="1" applyAlignment="1">
      <alignment horizontal="center" vertical="center"/>
    </xf>
    <xf numFmtId="10" fontId="4" fillId="2" borderId="22" xfId="0" applyNumberFormat="1" applyFont="1" applyFill="1" applyBorder="1" applyAlignment="1">
      <alignment horizontal="center" vertical="center"/>
    </xf>
    <xf numFmtId="10" fontId="4" fillId="2" borderId="25" xfId="0" applyNumberFormat="1" applyFont="1" applyFill="1" applyBorder="1" applyAlignment="1">
      <alignment horizontal="center" vertical="center"/>
    </xf>
    <xf numFmtId="49" fontId="4" fillId="0" borderId="59" xfId="0" applyNumberFormat="1" applyFont="1" applyBorder="1" applyAlignment="1">
      <alignment horizontal="center" vertical="center"/>
    </xf>
    <xf numFmtId="0" fontId="11" fillId="0" borderId="0" xfId="0" applyFont="1" applyAlignment="1">
      <alignment horizontal="center" vertical="center"/>
    </xf>
    <xf numFmtId="168" fontId="4" fillId="0" borderId="0" xfId="0" applyNumberFormat="1" applyFont="1" applyAlignment="1">
      <alignment horizontal="center" vertical="center"/>
    </xf>
    <xf numFmtId="49" fontId="4" fillId="2" borderId="18" xfId="0" applyNumberFormat="1" applyFont="1" applyFill="1" applyBorder="1" applyAlignment="1">
      <alignment horizontal="center" vertical="center"/>
    </xf>
    <xf numFmtId="164" fontId="3" fillId="2" borderId="75" xfId="0" applyNumberFormat="1" applyFont="1" applyFill="1" applyBorder="1" applyAlignment="1">
      <alignment horizontal="center" vertical="center"/>
    </xf>
    <xf numFmtId="10" fontId="4" fillId="2" borderId="76" xfId="0" applyNumberFormat="1" applyFont="1" applyFill="1" applyBorder="1" applyAlignment="1">
      <alignment horizontal="center" vertical="center"/>
    </xf>
    <xf numFmtId="0" fontId="4" fillId="0" borderId="4" xfId="0" applyFont="1" applyBorder="1" applyAlignment="1">
      <alignment horizontal="center" vertical="center" wrapText="1"/>
    </xf>
    <xf numFmtId="0" fontId="4" fillId="0" borderId="51" xfId="0" applyFont="1" applyBorder="1" applyAlignment="1">
      <alignment horizontal="center" vertical="center" wrapText="1"/>
    </xf>
    <xf numFmtId="10" fontId="4" fillId="0" borderId="21" xfId="0" applyNumberFormat="1" applyFont="1" applyBorder="1" applyAlignment="1">
      <alignment horizontal="center" vertical="center" wrapText="1"/>
    </xf>
    <xf numFmtId="0" fontId="4" fillId="0" borderId="71" xfId="0" applyFont="1" applyBorder="1" applyAlignment="1">
      <alignment horizontal="left" vertical="center" wrapText="1"/>
    </xf>
    <xf numFmtId="0" fontId="4" fillId="0" borderId="71" xfId="0" applyFont="1" applyBorder="1" applyAlignment="1">
      <alignment horizontal="center" vertical="center" wrapText="1"/>
    </xf>
    <xf numFmtId="0" fontId="3" fillId="3" borderId="3" xfId="0" applyFont="1" applyFill="1" applyBorder="1" applyAlignment="1">
      <alignment vertical="center" wrapText="1"/>
    </xf>
    <xf numFmtId="0" fontId="4" fillId="0" borderId="73" xfId="0" applyFont="1" applyBorder="1" applyAlignment="1">
      <alignment horizontal="center" vertical="center" wrapText="1"/>
    </xf>
    <xf numFmtId="0" fontId="4" fillId="0" borderId="69" xfId="0" applyFont="1" applyBorder="1" applyAlignment="1">
      <alignment horizontal="center" vertical="center" wrapText="1"/>
    </xf>
    <xf numFmtId="164" fontId="4" fillId="7" borderId="25" xfId="0" applyNumberFormat="1" applyFont="1" applyFill="1" applyBorder="1" applyAlignment="1">
      <alignment horizontal="center" vertical="center" wrapText="1"/>
    </xf>
    <xf numFmtId="2" fontId="4" fillId="0" borderId="71" xfId="0" applyNumberFormat="1" applyFont="1" applyBorder="1" applyAlignment="1">
      <alignment horizontal="center" vertical="center"/>
    </xf>
    <xf numFmtId="0" fontId="0" fillId="0" borderId="22" xfId="0" applyBorder="1" applyAlignment="1">
      <alignment horizontal="left" vertical="center" wrapText="1"/>
    </xf>
    <xf numFmtId="164" fontId="4" fillId="0" borderId="21" xfId="0" applyNumberFormat="1" applyFont="1" applyBorder="1" applyAlignment="1">
      <alignment horizontal="center" vertical="center" wrapText="1"/>
    </xf>
    <xf numFmtId="164" fontId="4" fillId="0" borderId="71" xfId="0" applyNumberFormat="1" applyFont="1" applyBorder="1" applyAlignment="1">
      <alignment horizontal="center" vertical="center" wrapText="1"/>
    </xf>
    <xf numFmtId="164" fontId="4" fillId="0" borderId="26"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164" fontId="4" fillId="0" borderId="15" xfId="0" applyNumberFormat="1" applyFont="1" applyBorder="1" applyAlignment="1">
      <alignment horizontal="center" vertical="center" wrapText="1"/>
    </xf>
    <xf numFmtId="0" fontId="11" fillId="0" borderId="16" xfId="0" applyFont="1" applyBorder="1" applyAlignment="1">
      <alignment horizontal="center" vertical="center" wrapText="1"/>
    </xf>
    <xf numFmtId="164" fontId="0" fillId="0" borderId="0" xfId="0" applyNumberFormat="1"/>
    <xf numFmtId="164" fontId="4" fillId="11" borderId="22" xfId="0" applyNumberFormat="1" applyFont="1" applyFill="1" applyBorder="1" applyAlignment="1" applyProtection="1">
      <alignment horizontal="center" vertical="center" wrapText="1"/>
      <protection locked="0"/>
    </xf>
    <xf numFmtId="2" fontId="3" fillId="0" borderId="22" xfId="0" applyNumberFormat="1" applyFont="1" applyBorder="1" applyAlignment="1">
      <alignment horizontal="center" vertical="center" wrapText="1"/>
    </xf>
    <xf numFmtId="2" fontId="3" fillId="0" borderId="24" xfId="0" applyNumberFormat="1" applyFont="1" applyBorder="1" applyAlignment="1">
      <alignment horizontal="center" vertical="center" wrapText="1"/>
    </xf>
    <xf numFmtId="164" fontId="4" fillId="11" borderId="17" xfId="0" applyNumberFormat="1" applyFont="1" applyFill="1" applyBorder="1" applyAlignment="1" applyProtection="1">
      <alignment horizontal="center" vertical="center" wrapText="1"/>
      <protection locked="0"/>
    </xf>
    <xf numFmtId="2" fontId="3" fillId="0" borderId="21" xfId="0" applyNumberFormat="1" applyFont="1" applyBorder="1" applyAlignment="1">
      <alignment horizontal="center" vertical="center"/>
    </xf>
    <xf numFmtId="2" fontId="3" fillId="0" borderId="22" xfId="0" applyNumberFormat="1" applyFont="1" applyBorder="1" applyAlignment="1">
      <alignment horizontal="center" vertical="center"/>
    </xf>
    <xf numFmtId="2" fontId="3" fillId="0" borderId="23" xfId="0" applyNumberFormat="1" applyFont="1" applyBorder="1" applyAlignment="1">
      <alignment horizontal="center" vertical="center"/>
    </xf>
    <xf numFmtId="2" fontId="3" fillId="0" borderId="26" xfId="0" applyNumberFormat="1" applyFont="1" applyBorder="1" applyAlignment="1">
      <alignment horizontal="center" vertical="center"/>
    </xf>
    <xf numFmtId="2" fontId="3" fillId="0" borderId="25" xfId="0" applyNumberFormat="1" applyFont="1" applyBorder="1" applyAlignment="1">
      <alignment horizontal="center" vertical="center"/>
    </xf>
    <xf numFmtId="164" fontId="4" fillId="11" borderId="21" xfId="0" applyNumberFormat="1" applyFont="1" applyFill="1" applyBorder="1" applyAlignment="1" applyProtection="1">
      <alignment horizontal="center" vertical="center"/>
      <protection locked="0"/>
    </xf>
    <xf numFmtId="164" fontId="4" fillId="11" borderId="22" xfId="0" applyNumberFormat="1" applyFont="1" applyFill="1" applyBorder="1" applyAlignment="1" applyProtection="1">
      <alignment horizontal="center" vertical="center"/>
      <protection locked="0"/>
    </xf>
    <xf numFmtId="164" fontId="4" fillId="11" borderId="17" xfId="0" applyNumberFormat="1" applyFont="1" applyFill="1" applyBorder="1" applyAlignment="1" applyProtection="1">
      <alignment horizontal="center" vertical="center"/>
      <protection locked="0"/>
    </xf>
    <xf numFmtId="2" fontId="3" fillId="2" borderId="22" xfId="0" applyNumberFormat="1" applyFont="1" applyFill="1" applyBorder="1" applyAlignment="1">
      <alignment horizontal="center" vertical="center"/>
    </xf>
    <xf numFmtId="164" fontId="4" fillId="11" borderId="15" xfId="0" applyNumberFormat="1" applyFont="1" applyFill="1" applyBorder="1" applyAlignment="1" applyProtection="1">
      <alignment horizontal="center" vertical="center"/>
      <protection locked="0"/>
    </xf>
    <xf numFmtId="2" fontId="3" fillId="0" borderId="15"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164" fontId="4" fillId="11" borderId="24" xfId="0" applyNumberFormat="1" applyFont="1" applyFill="1" applyBorder="1" applyAlignment="1" applyProtection="1">
      <alignment horizontal="center" vertical="center"/>
      <protection locked="0"/>
    </xf>
    <xf numFmtId="164" fontId="4" fillId="11" borderId="28" xfId="0" applyNumberFormat="1" applyFont="1" applyFill="1" applyBorder="1" applyAlignment="1" applyProtection="1">
      <alignment horizontal="center" vertical="center"/>
      <protection locked="0"/>
    </xf>
    <xf numFmtId="2" fontId="3" fillId="0" borderId="23" xfId="0" applyNumberFormat="1" applyFont="1" applyBorder="1" applyAlignment="1">
      <alignment horizontal="center" vertical="center" wrapText="1"/>
    </xf>
    <xf numFmtId="164" fontId="4" fillId="11" borderId="71" xfId="0" applyNumberFormat="1" applyFont="1" applyFill="1" applyBorder="1" applyAlignment="1" applyProtection="1">
      <alignment horizontal="center" vertical="center"/>
      <protection locked="0"/>
    </xf>
    <xf numFmtId="2" fontId="3" fillId="0" borderId="71" xfId="0" applyNumberFormat="1" applyFont="1" applyBorder="1" applyAlignment="1">
      <alignment horizontal="center" vertical="center"/>
    </xf>
    <xf numFmtId="164" fontId="4" fillId="11" borderId="25" xfId="0" applyNumberFormat="1" applyFont="1" applyFill="1" applyBorder="1" applyAlignment="1" applyProtection="1">
      <alignment horizontal="center" vertical="center"/>
      <protection locked="0"/>
    </xf>
    <xf numFmtId="2" fontId="3" fillId="0" borderId="25" xfId="0" applyNumberFormat="1" applyFont="1" applyBorder="1" applyAlignment="1">
      <alignment horizontal="center" vertical="center" wrapText="1"/>
    </xf>
    <xf numFmtId="2" fontId="3" fillId="0" borderId="17" xfId="0" applyNumberFormat="1" applyFont="1" applyBorder="1" applyAlignment="1">
      <alignment horizontal="center" vertical="center"/>
    </xf>
    <xf numFmtId="2" fontId="3" fillId="10" borderId="24" xfId="0" applyNumberFormat="1" applyFont="1" applyFill="1" applyBorder="1" applyAlignment="1">
      <alignment horizontal="center" vertical="center"/>
    </xf>
    <xf numFmtId="165" fontId="3" fillId="11" borderId="36" xfId="0" applyNumberFormat="1" applyFont="1" applyFill="1" applyBorder="1" applyAlignment="1" applyProtection="1">
      <alignment horizontal="center" vertical="center"/>
      <protection locked="0"/>
    </xf>
    <xf numFmtId="165" fontId="3" fillId="11" borderId="40" xfId="0" applyNumberFormat="1" applyFont="1" applyFill="1" applyBorder="1" applyAlignment="1" applyProtection="1">
      <alignment horizontal="center" vertical="center"/>
      <protection locked="0"/>
    </xf>
    <xf numFmtId="165" fontId="3" fillId="11" borderId="44" xfId="0"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wrapText="1"/>
      <protection locked="0"/>
    </xf>
    <xf numFmtId="164" fontId="4" fillId="11" borderId="32" xfId="0" applyNumberFormat="1" applyFont="1" applyFill="1" applyBorder="1" applyAlignment="1" applyProtection="1">
      <alignment horizontal="center" vertical="center" wrapText="1"/>
      <protection locked="0"/>
    </xf>
    <xf numFmtId="2" fontId="3" fillId="0" borderId="42" xfId="0" applyNumberFormat="1" applyFont="1" applyBorder="1" applyAlignment="1">
      <alignment horizontal="center" vertical="center" wrapText="1"/>
    </xf>
    <xf numFmtId="2" fontId="3" fillId="0" borderId="32" xfId="0" applyNumberFormat="1" applyFont="1" applyBorder="1" applyAlignment="1">
      <alignment horizontal="center" vertical="center" wrapText="1"/>
    </xf>
    <xf numFmtId="164" fontId="4" fillId="11" borderId="23" xfId="0" applyNumberFormat="1" applyFont="1" applyFill="1" applyBorder="1" applyAlignment="1" applyProtection="1">
      <alignment horizontal="center" vertical="center" wrapText="1"/>
      <protection locked="0"/>
    </xf>
    <xf numFmtId="0" fontId="0" fillId="0" borderId="0" xfId="0" applyProtection="1">
      <protection hidden="1"/>
    </xf>
    <xf numFmtId="0" fontId="19" fillId="0" borderId="0" xfId="0" applyFont="1" applyAlignment="1" applyProtection="1">
      <alignment horizontal="center" vertical="center"/>
      <protection hidden="1"/>
    </xf>
    <xf numFmtId="0" fontId="19" fillId="0" borderId="0" xfId="0" applyFont="1" applyAlignment="1" applyProtection="1">
      <alignment vertical="center" wrapText="1"/>
      <protection hidden="1"/>
    </xf>
    <xf numFmtId="0" fontId="20" fillId="0" borderId="0" xfId="0" applyFont="1" applyAlignment="1" applyProtection="1">
      <alignment vertical="center" wrapText="1"/>
      <protection hidden="1"/>
    </xf>
    <xf numFmtId="0" fontId="19" fillId="0" borderId="0" xfId="0" applyFont="1" applyAlignment="1" applyProtection="1">
      <alignment horizontal="center" vertical="center" wrapText="1"/>
      <protection hidden="1"/>
    </xf>
    <xf numFmtId="0" fontId="21" fillId="0" borderId="0" xfId="0" applyFont="1" applyAlignment="1" applyProtection="1">
      <alignment horizontal="center" vertical="center"/>
      <protection hidden="1"/>
    </xf>
    <xf numFmtId="0" fontId="18" fillId="0" borderId="0" xfId="0" applyFont="1" applyProtection="1">
      <protection hidden="1"/>
    </xf>
    <xf numFmtId="0" fontId="21" fillId="0" borderId="0" xfId="0" applyFont="1" applyAlignment="1" applyProtection="1">
      <alignment horizontal="left"/>
      <protection hidden="1"/>
    </xf>
    <xf numFmtId="0" fontId="22" fillId="0" borderId="0" xfId="0" applyFont="1" applyAlignment="1" applyProtection="1">
      <alignment horizontal="left"/>
      <protection locked="0"/>
    </xf>
    <xf numFmtId="0" fontId="23" fillId="0" borderId="0" xfId="0" applyFont="1" applyAlignment="1" applyProtection="1">
      <alignment horizontal="left"/>
      <protection locked="0"/>
    </xf>
    <xf numFmtId="0" fontId="22" fillId="0" borderId="0" xfId="0" applyFont="1" applyAlignment="1" applyProtection="1">
      <alignment horizontal="center"/>
      <protection hidden="1"/>
    </xf>
    <xf numFmtId="0" fontId="25" fillId="0" borderId="0" xfId="0" applyFont="1" applyProtection="1">
      <protection hidden="1"/>
    </xf>
    <xf numFmtId="0" fontId="26" fillId="0" borderId="0" xfId="0" applyFont="1" applyAlignment="1" applyProtection="1">
      <alignment horizontal="center"/>
      <protection hidden="1"/>
    </xf>
    <xf numFmtId="0" fontId="16" fillId="2" borderId="0" xfId="0" applyFont="1" applyFill="1" applyProtection="1">
      <protection hidden="1"/>
    </xf>
    <xf numFmtId="0" fontId="16" fillId="0" borderId="0" xfId="0" applyFont="1" applyProtection="1">
      <protection hidden="1"/>
    </xf>
    <xf numFmtId="0" fontId="17" fillId="0" borderId="0" xfId="0" applyFont="1" applyProtection="1">
      <protection hidden="1"/>
    </xf>
    <xf numFmtId="1" fontId="28" fillId="2" borderId="81" xfId="0" applyNumberFormat="1" applyFont="1" applyFill="1" applyBorder="1" applyAlignment="1" applyProtection="1">
      <alignment horizontal="center" vertical="center"/>
      <protection hidden="1"/>
    </xf>
    <xf numFmtId="1" fontId="28" fillId="2" borderId="82" xfId="0" applyNumberFormat="1" applyFont="1" applyFill="1" applyBorder="1" applyAlignment="1" applyProtection="1">
      <alignment horizontal="center" vertical="center"/>
      <protection hidden="1"/>
    </xf>
    <xf numFmtId="0" fontId="29" fillId="2" borderId="7" xfId="0" applyFont="1" applyFill="1" applyBorder="1" applyAlignment="1" applyProtection="1">
      <alignment textRotation="90"/>
      <protection locked="0"/>
    </xf>
    <xf numFmtId="9" fontId="31" fillId="0" borderId="84" xfId="0" applyNumberFormat="1" applyFont="1" applyBorder="1" applyAlignment="1" applyProtection="1">
      <alignment vertical="center"/>
      <protection locked="0"/>
    </xf>
    <xf numFmtId="9" fontId="31" fillId="0" borderId="85" xfId="0" applyNumberFormat="1" applyFont="1" applyBorder="1" applyAlignment="1" applyProtection="1">
      <alignment vertical="center"/>
      <protection locked="0"/>
    </xf>
    <xf numFmtId="9" fontId="31" fillId="0" borderId="3" xfId="0" applyNumberFormat="1" applyFont="1" applyBorder="1" applyAlignment="1" applyProtection="1">
      <alignment vertical="center"/>
      <protection locked="0"/>
    </xf>
    <xf numFmtId="9" fontId="31" fillId="0" borderId="86" xfId="0" applyNumberFormat="1" applyFont="1" applyBorder="1" applyAlignment="1" applyProtection="1">
      <alignment vertical="center"/>
      <protection locked="0"/>
    </xf>
    <xf numFmtId="9" fontId="31" fillId="0" borderId="87" xfId="0" applyNumberFormat="1" applyFont="1" applyBorder="1" applyAlignment="1" applyProtection="1">
      <alignment vertical="center"/>
      <protection locked="0"/>
    </xf>
    <xf numFmtId="9" fontId="31" fillId="0" borderId="0" xfId="0" applyNumberFormat="1" applyFont="1" applyProtection="1">
      <protection locked="0"/>
    </xf>
    <xf numFmtId="0" fontId="32" fillId="0" borderId="0" xfId="0" applyFont="1" applyProtection="1">
      <protection locked="0"/>
    </xf>
    <xf numFmtId="0" fontId="33" fillId="2" borderId="11" xfId="0" applyFont="1" applyFill="1" applyBorder="1" applyAlignment="1" applyProtection="1">
      <alignment textRotation="90"/>
      <protection locked="0"/>
    </xf>
    <xf numFmtId="44" fontId="31" fillId="0" borderId="89" xfId="0" applyNumberFormat="1" applyFont="1" applyBorder="1" applyAlignment="1">
      <alignment vertical="center"/>
    </xf>
    <xf numFmtId="44" fontId="31" fillId="0" borderId="90" xfId="0" applyNumberFormat="1" applyFont="1" applyBorder="1" applyAlignment="1">
      <alignment vertical="center"/>
    </xf>
    <xf numFmtId="44" fontId="31" fillId="0" borderId="91" xfId="0" applyNumberFormat="1" applyFont="1" applyBorder="1" applyAlignment="1">
      <alignment vertical="center"/>
    </xf>
    <xf numFmtId="44" fontId="31" fillId="0" borderId="92" xfId="0" applyNumberFormat="1" applyFont="1" applyBorder="1" applyAlignment="1">
      <alignment vertical="center"/>
    </xf>
    <xf numFmtId="44" fontId="31" fillId="0" borderId="0" xfId="0" applyNumberFormat="1" applyFont="1" applyProtection="1">
      <protection locked="0"/>
    </xf>
    <xf numFmtId="0" fontId="31" fillId="0" borderId="0" xfId="0" applyFont="1" applyProtection="1">
      <protection locked="0"/>
    </xf>
    <xf numFmtId="9" fontId="31" fillId="0" borderId="93" xfId="2" applyFont="1" applyFill="1" applyBorder="1" applyAlignment="1" applyProtection="1">
      <alignment horizontal="center" vertical="center"/>
      <protection locked="0"/>
    </xf>
    <xf numFmtId="9" fontId="31" fillId="0" borderId="86" xfId="2" applyFont="1" applyFill="1" applyBorder="1" applyAlignment="1" applyProtection="1">
      <alignment vertical="center"/>
      <protection locked="0"/>
    </xf>
    <xf numFmtId="9" fontId="31" fillId="0" borderId="84" xfId="2" applyFont="1" applyFill="1" applyBorder="1" applyAlignment="1" applyProtection="1">
      <alignment vertical="center"/>
      <protection locked="0"/>
    </xf>
    <xf numFmtId="9" fontId="31" fillId="0" borderId="85" xfId="2" applyFont="1" applyFill="1" applyBorder="1" applyAlignment="1" applyProtection="1">
      <alignment vertical="center"/>
      <protection locked="0"/>
    </xf>
    <xf numFmtId="9" fontId="31" fillId="0" borderId="3" xfId="2" applyFont="1" applyFill="1" applyBorder="1" applyAlignment="1" applyProtection="1">
      <alignment vertical="center"/>
      <protection locked="0"/>
    </xf>
    <xf numFmtId="9" fontId="31" fillId="0" borderId="87" xfId="2" applyFont="1" applyFill="1" applyBorder="1" applyAlignment="1" applyProtection="1">
      <alignment vertical="center"/>
      <protection locked="0"/>
    </xf>
    <xf numFmtId="44" fontId="32" fillId="0" borderId="0" xfId="0" applyNumberFormat="1" applyFont="1" applyProtection="1">
      <protection locked="0"/>
    </xf>
    <xf numFmtId="44" fontId="31" fillId="0" borderId="91" xfId="0" applyNumberFormat="1" applyFont="1" applyBorder="1" applyAlignment="1">
      <alignment horizontal="center" vertical="center"/>
    </xf>
    <xf numFmtId="44" fontId="34" fillId="0" borderId="91" xfId="0" applyNumberFormat="1" applyFont="1" applyBorder="1" applyAlignment="1">
      <alignment vertical="center"/>
    </xf>
    <xf numFmtId="44" fontId="34" fillId="0" borderId="89" xfId="0" applyNumberFormat="1" applyFont="1" applyBorder="1" applyAlignment="1">
      <alignment vertical="center"/>
    </xf>
    <xf numFmtId="44" fontId="34" fillId="0" borderId="90" xfId="0" applyNumberFormat="1" applyFont="1" applyBorder="1" applyAlignment="1">
      <alignment vertical="center"/>
    </xf>
    <xf numFmtId="44" fontId="34" fillId="0" borderId="92" xfId="0" applyNumberFormat="1" applyFont="1" applyBorder="1" applyAlignment="1">
      <alignment vertical="center"/>
    </xf>
    <xf numFmtId="44" fontId="34" fillId="0" borderId="0" xfId="0" applyNumberFormat="1" applyFont="1" applyProtection="1">
      <protection locked="0"/>
    </xf>
    <xf numFmtId="0" fontId="34" fillId="0" borderId="0" xfId="0" applyFont="1" applyProtection="1">
      <protection locked="0"/>
    </xf>
    <xf numFmtId="0" fontId="30" fillId="0" borderId="16" xfId="0" applyFont="1" applyBorder="1" applyAlignment="1" applyProtection="1">
      <alignment horizontal="left" vertical="center" wrapText="1"/>
      <protection locked="0"/>
    </xf>
    <xf numFmtId="0" fontId="35" fillId="0" borderId="27" xfId="0" applyFont="1" applyBorder="1" applyAlignment="1" applyProtection="1">
      <alignment horizontal="left" vertical="center" wrapText="1"/>
      <protection locked="0"/>
    </xf>
    <xf numFmtId="0" fontId="36" fillId="0" borderId="0" xfId="0" applyFont="1" applyProtection="1">
      <protection locked="0"/>
    </xf>
    <xf numFmtId="9" fontId="34" fillId="0" borderId="85" xfId="2" applyFont="1" applyFill="1" applyBorder="1" applyAlignment="1" applyProtection="1">
      <alignment vertical="center"/>
      <protection locked="0"/>
    </xf>
    <xf numFmtId="0" fontId="32" fillId="0" borderId="7" xfId="0" applyFont="1" applyBorder="1" applyProtection="1">
      <protection locked="0"/>
    </xf>
    <xf numFmtId="9" fontId="31" fillId="0" borderId="3" xfId="2" applyFont="1" applyFill="1" applyBorder="1" applyAlignment="1" applyProtection="1">
      <alignment horizontal="center" vertical="center"/>
      <protection locked="0"/>
    </xf>
    <xf numFmtId="9" fontId="31" fillId="0" borderId="86" xfId="2" applyFont="1" applyFill="1" applyBorder="1" applyAlignment="1" applyProtection="1">
      <alignment horizontal="center" vertical="center"/>
      <protection locked="0"/>
    </xf>
    <xf numFmtId="9" fontId="31" fillId="0" borderId="84" xfId="2" applyFont="1" applyFill="1" applyBorder="1" applyAlignment="1" applyProtection="1">
      <alignment horizontal="center" vertical="center"/>
      <protection locked="0"/>
    </xf>
    <xf numFmtId="9" fontId="31" fillId="0" borderId="85" xfId="2" applyFont="1" applyFill="1" applyBorder="1" applyAlignment="1" applyProtection="1">
      <alignment horizontal="center" vertical="center"/>
      <protection locked="0"/>
    </xf>
    <xf numFmtId="9" fontId="31" fillId="0" borderId="87" xfId="2" applyFont="1" applyFill="1" applyBorder="1" applyAlignment="1" applyProtection="1">
      <alignment horizontal="center" vertical="center"/>
      <protection locked="0"/>
    </xf>
    <xf numFmtId="0" fontId="34" fillId="2" borderId="11" xfId="0" applyFont="1" applyFill="1" applyBorder="1" applyProtection="1">
      <protection locked="0"/>
    </xf>
    <xf numFmtId="44" fontId="34" fillId="2" borderId="91" xfId="0" applyNumberFormat="1" applyFont="1" applyFill="1" applyBorder="1" applyAlignment="1">
      <alignment vertical="center"/>
    </xf>
    <xf numFmtId="44" fontId="34" fillId="2" borderId="89" xfId="0" applyNumberFormat="1" applyFont="1" applyFill="1" applyBorder="1" applyAlignment="1">
      <alignment vertical="center"/>
    </xf>
    <xf numFmtId="44" fontId="34" fillId="2" borderId="90" xfId="0" applyNumberFormat="1" applyFont="1" applyFill="1" applyBorder="1" applyAlignment="1">
      <alignment vertical="center"/>
    </xf>
    <xf numFmtId="44" fontId="34" fillId="2" borderId="92" xfId="0" applyNumberFormat="1" applyFont="1" applyFill="1" applyBorder="1" applyAlignment="1">
      <alignment vertical="center"/>
    </xf>
    <xf numFmtId="44" fontId="34" fillId="2" borderId="0" xfId="0" applyNumberFormat="1" applyFont="1" applyFill="1" applyProtection="1">
      <protection locked="0"/>
    </xf>
    <xf numFmtId="0" fontId="34" fillId="2" borderId="0" xfId="0" applyFont="1" applyFill="1" applyProtection="1">
      <protection locked="0"/>
    </xf>
    <xf numFmtId="0" fontId="0" fillId="0" borderId="0" xfId="0" applyProtection="1">
      <protection locked="0"/>
    </xf>
    <xf numFmtId="164" fontId="37" fillId="2" borderId="98" xfId="0" applyNumberFormat="1" applyFont="1" applyFill="1" applyBorder="1" applyAlignment="1" applyProtection="1">
      <alignment horizontal="center" vertical="center"/>
      <protection locked="0"/>
    </xf>
    <xf numFmtId="44" fontId="31" fillId="2" borderId="48" xfId="0" applyNumberFormat="1" applyFont="1" applyFill="1" applyBorder="1" applyAlignment="1">
      <alignment vertical="center"/>
    </xf>
    <xf numFmtId="44" fontId="31" fillId="0" borderId="99" xfId="0" applyNumberFormat="1" applyFont="1" applyBorder="1" applyProtection="1">
      <protection locked="0"/>
    </xf>
    <xf numFmtId="0" fontId="0" fillId="0" borderId="0" xfId="0" applyAlignment="1" applyProtection="1">
      <alignment wrapText="1"/>
      <protection locked="0"/>
    </xf>
    <xf numFmtId="164" fontId="23" fillId="2" borderId="28" xfId="0" applyNumberFormat="1" applyFont="1" applyFill="1" applyBorder="1" applyAlignment="1" applyProtection="1">
      <alignment horizontal="center" vertical="center" wrapText="1"/>
      <protection locked="0"/>
    </xf>
    <xf numFmtId="44" fontId="31" fillId="2" borderId="70" xfId="0" applyNumberFormat="1" applyFont="1" applyFill="1" applyBorder="1" applyAlignment="1">
      <alignment vertical="center" wrapText="1"/>
    </xf>
    <xf numFmtId="44" fontId="36" fillId="0" borderId="0" xfId="0" applyNumberFormat="1" applyFont="1" applyAlignment="1" applyProtection="1">
      <alignment horizontal="right" vertical="center" wrapText="1"/>
      <protection locked="0"/>
    </xf>
    <xf numFmtId="164" fontId="23" fillId="2" borderId="18" xfId="0" applyNumberFormat="1" applyFont="1" applyFill="1" applyBorder="1" applyAlignment="1" applyProtection="1">
      <alignment horizontal="center" vertical="center"/>
      <protection locked="0"/>
    </xf>
    <xf numFmtId="44" fontId="18" fillId="0" borderId="0" xfId="0" applyNumberFormat="1" applyFont="1" applyAlignment="1" applyProtection="1">
      <alignment horizontal="right" vertical="center"/>
      <protection locked="0"/>
    </xf>
    <xf numFmtId="164" fontId="39" fillId="12" borderId="18" xfId="0" applyNumberFormat="1" applyFont="1" applyFill="1" applyBorder="1" applyAlignment="1">
      <alignment horizontal="center" vertical="center"/>
    </xf>
    <xf numFmtId="44" fontId="18" fillId="0" borderId="0" xfId="1" applyFont="1" applyAlignment="1" applyProtection="1">
      <alignment horizontal="right" vertical="center"/>
      <protection locked="0"/>
    </xf>
    <xf numFmtId="0" fontId="21" fillId="0" borderId="0" xfId="0" applyFont="1" applyProtection="1">
      <protection hidden="1"/>
    </xf>
    <xf numFmtId="0" fontId="22" fillId="0" borderId="0" xfId="0" applyFont="1" applyAlignment="1" applyProtection="1">
      <alignment horizontal="right"/>
      <protection hidden="1"/>
    </xf>
    <xf numFmtId="44" fontId="18" fillId="0" borderId="0" xfId="0" applyNumberFormat="1" applyFont="1" applyProtection="1">
      <protection hidden="1"/>
    </xf>
    <xf numFmtId="10" fontId="42" fillId="0" borderId="0" xfId="0" applyNumberFormat="1" applyFont="1" applyAlignment="1" applyProtection="1">
      <alignment horizontal="center" vertical="center"/>
      <protection hidden="1"/>
    </xf>
    <xf numFmtId="44" fontId="21" fillId="0" borderId="0" xfId="0" applyNumberFormat="1" applyFont="1" applyProtection="1">
      <protection hidden="1"/>
    </xf>
    <xf numFmtId="10" fontId="43" fillId="0" borderId="0" xfId="2" applyNumberFormat="1" applyFont="1" applyBorder="1" applyAlignment="1" applyProtection="1">
      <alignment horizontal="center" vertical="center"/>
      <protection hidden="1"/>
    </xf>
    <xf numFmtId="0" fontId="45" fillId="0" borderId="0" xfId="0" applyFont="1" applyProtection="1">
      <protection hidden="1"/>
    </xf>
    <xf numFmtId="10" fontId="48" fillId="0" borderId="0" xfId="0" applyNumberFormat="1" applyFont="1" applyAlignment="1" applyProtection="1">
      <alignment horizontal="left" vertical="center"/>
      <protection hidden="1"/>
    </xf>
    <xf numFmtId="0" fontId="51" fillId="0" borderId="0" xfId="0" applyFont="1" applyAlignment="1" applyProtection="1">
      <alignment vertical="center"/>
      <protection hidden="1"/>
    </xf>
    <xf numFmtId="0" fontId="21" fillId="0" borderId="0" xfId="0" applyFont="1" applyAlignment="1" applyProtection="1">
      <alignment vertical="top" wrapText="1"/>
      <protection hidden="1"/>
    </xf>
    <xf numFmtId="44" fontId="52" fillId="0" borderId="0" xfId="0" applyNumberFormat="1" applyFont="1" applyAlignment="1" applyProtection="1">
      <alignment horizontal="right"/>
      <protection hidden="1"/>
    </xf>
    <xf numFmtId="44" fontId="50" fillId="0" borderId="0" xfId="0" applyNumberFormat="1" applyFont="1" applyAlignment="1" applyProtection="1">
      <alignment horizontal="center" vertical="center"/>
      <protection hidden="1"/>
    </xf>
    <xf numFmtId="44" fontId="21" fillId="0" borderId="0" xfId="0" applyNumberFormat="1" applyFont="1" applyAlignment="1" applyProtection="1">
      <alignment horizontal="center" vertical="center"/>
      <protection hidden="1"/>
    </xf>
    <xf numFmtId="169" fontId="37" fillId="13" borderId="110" xfId="0" applyNumberFormat="1" applyFont="1" applyFill="1" applyBorder="1" applyAlignment="1" applyProtection="1">
      <alignment horizontal="right"/>
      <protection hidden="1"/>
    </xf>
    <xf numFmtId="0" fontId="21" fillId="0" borderId="106" xfId="0" applyFont="1" applyBorder="1" applyAlignment="1" applyProtection="1">
      <alignment vertical="top" wrapText="1"/>
      <protection hidden="1"/>
    </xf>
    <xf numFmtId="10" fontId="42" fillId="0" borderId="111" xfId="0" applyNumberFormat="1" applyFont="1" applyBorder="1" applyAlignment="1" applyProtection="1">
      <alignment horizontal="right" vertical="center"/>
      <protection hidden="1"/>
    </xf>
    <xf numFmtId="0" fontId="21" fillId="0" borderId="106" xfId="0" applyFont="1" applyBorder="1" applyAlignment="1" applyProtection="1">
      <alignment horizontal="right" vertical="center" wrapText="1"/>
      <protection hidden="1"/>
    </xf>
    <xf numFmtId="44" fontId="25" fillId="14" borderId="111" xfId="0" applyNumberFormat="1" applyFont="1" applyFill="1" applyBorder="1" applyAlignment="1" applyProtection="1">
      <alignment horizontal="right"/>
      <protection hidden="1"/>
    </xf>
    <xf numFmtId="44" fontId="42" fillId="3" borderId="111" xfId="0" applyNumberFormat="1" applyFont="1" applyFill="1" applyBorder="1" applyAlignment="1" applyProtection="1">
      <alignment horizontal="right"/>
      <protection hidden="1"/>
    </xf>
    <xf numFmtId="44" fontId="52" fillId="0" borderId="113" xfId="0" applyNumberFormat="1" applyFont="1" applyBorder="1" applyAlignment="1" applyProtection="1">
      <alignment horizontal="right" wrapText="1"/>
      <protection hidden="1"/>
    </xf>
    <xf numFmtId="0" fontId="25" fillId="0" borderId="111" xfId="0" applyFont="1" applyBorder="1" applyProtection="1">
      <protection hidden="1"/>
    </xf>
    <xf numFmtId="0" fontId="0" fillId="0" borderId="0" xfId="0" applyAlignment="1" applyProtection="1">
      <alignment horizontal="right" vertical="center"/>
      <protection hidden="1"/>
    </xf>
    <xf numFmtId="0" fontId="0" fillId="0" borderId="106" xfId="0" applyBorder="1" applyAlignment="1" applyProtection="1">
      <alignment horizontal="right" vertical="center"/>
      <protection hidden="1"/>
    </xf>
    <xf numFmtId="0" fontId="36" fillId="0" borderId="111" xfId="0" applyFont="1" applyBorder="1" applyAlignment="1" applyProtection="1">
      <alignment horizontal="right" vertical="center"/>
      <protection hidden="1"/>
    </xf>
    <xf numFmtId="0" fontId="18" fillId="0" borderId="0" xfId="0" applyFont="1" applyAlignment="1" applyProtection="1">
      <alignment horizontal="right" vertical="center"/>
      <protection hidden="1"/>
    </xf>
    <xf numFmtId="44" fontId="52" fillId="3" borderId="111" xfId="0" applyNumberFormat="1" applyFont="1" applyFill="1" applyBorder="1" applyAlignment="1" applyProtection="1">
      <alignment horizontal="right" wrapText="1"/>
      <protection hidden="1"/>
    </xf>
    <xf numFmtId="0" fontId="42" fillId="3" borderId="0" xfId="0" applyFont="1" applyFill="1" applyAlignment="1" applyProtection="1">
      <alignment horizontal="left" vertical="center"/>
      <protection hidden="1"/>
    </xf>
    <xf numFmtId="0" fontId="43" fillId="3" borderId="0" xfId="0" applyFont="1" applyFill="1" applyAlignment="1" applyProtection="1">
      <alignment horizontal="center"/>
      <protection hidden="1"/>
    </xf>
    <xf numFmtId="0" fontId="43" fillId="3" borderId="0" xfId="0" applyFont="1" applyFill="1" applyProtection="1">
      <protection hidden="1"/>
    </xf>
    <xf numFmtId="44" fontId="46" fillId="0" borderId="0" xfId="1" applyFont="1" applyAlignment="1" applyProtection="1">
      <alignment horizontal="left"/>
      <protection hidden="1"/>
    </xf>
    <xf numFmtId="44" fontId="21" fillId="0" borderId="0" xfId="1" applyFont="1" applyAlignment="1" applyProtection="1">
      <protection hidden="1"/>
    </xf>
    <xf numFmtId="10" fontId="57" fillId="0" borderId="0" xfId="0" applyNumberFormat="1" applyFont="1" applyAlignment="1" applyProtection="1">
      <alignment vertical="center"/>
      <protection hidden="1"/>
    </xf>
    <xf numFmtId="0" fontId="0" fillId="0" borderId="0" xfId="0" applyAlignment="1" applyProtection="1">
      <alignment horizontal="center"/>
      <protection hidden="1"/>
    </xf>
    <xf numFmtId="0" fontId="21" fillId="0" borderId="0" xfId="0" applyFont="1" applyAlignment="1" applyProtection="1">
      <alignment vertical="center"/>
      <protection hidden="1"/>
    </xf>
    <xf numFmtId="44" fontId="46" fillId="0" borderId="0" xfId="1" applyFont="1" applyAlignment="1" applyProtection="1">
      <alignment horizontal="center"/>
      <protection hidden="1"/>
    </xf>
    <xf numFmtId="0" fontId="0" fillId="0" borderId="0" xfId="0" applyAlignment="1" applyProtection="1">
      <alignment horizontal="left"/>
      <protection hidden="1"/>
    </xf>
    <xf numFmtId="10" fontId="0" fillId="0" borderId="0" xfId="0" applyNumberFormat="1"/>
    <xf numFmtId="10" fontId="0" fillId="0" borderId="0" xfId="2" applyNumberFormat="1" applyFont="1"/>
    <xf numFmtId="9" fontId="31" fillId="0" borderId="118" xfId="0" applyNumberFormat="1" applyFont="1" applyBorder="1" applyAlignment="1" applyProtection="1">
      <alignment vertical="center"/>
      <protection locked="0"/>
    </xf>
    <xf numFmtId="44" fontId="31" fillId="0" borderId="119" xfId="0" applyNumberFormat="1" applyFont="1" applyBorder="1" applyAlignment="1">
      <alignment horizontal="center" vertical="center"/>
    </xf>
    <xf numFmtId="44" fontId="31" fillId="0" borderId="120" xfId="0" applyNumberFormat="1" applyFont="1" applyBorder="1" applyAlignment="1">
      <alignment vertical="center"/>
    </xf>
    <xf numFmtId="9" fontId="35" fillId="0" borderId="93" xfId="0" applyNumberFormat="1" applyFont="1" applyBorder="1" applyAlignment="1" applyProtection="1">
      <alignment horizontal="center" vertical="center"/>
      <protection locked="0"/>
    </xf>
    <xf numFmtId="9" fontId="35" fillId="0" borderId="3" xfId="0" applyNumberFormat="1" applyFont="1" applyBorder="1" applyAlignment="1" applyProtection="1">
      <alignment horizontal="center" vertical="center"/>
      <protection locked="0"/>
    </xf>
    <xf numFmtId="9" fontId="35" fillId="0" borderId="122" xfId="0" applyNumberFormat="1" applyFont="1" applyBorder="1" applyAlignment="1" applyProtection="1">
      <alignment horizontal="center" vertical="center"/>
      <protection locked="0"/>
    </xf>
    <xf numFmtId="44" fontId="31" fillId="0" borderId="123" xfId="0" applyNumberFormat="1" applyFont="1" applyBorder="1" applyAlignment="1">
      <alignment vertical="center"/>
    </xf>
    <xf numFmtId="44" fontId="31" fillId="0" borderId="124" xfId="0" applyNumberFormat="1" applyFont="1" applyBorder="1" applyAlignment="1">
      <alignment vertical="center"/>
    </xf>
    <xf numFmtId="9" fontId="31" fillId="0" borderId="126" xfId="2" applyFont="1" applyFill="1" applyBorder="1" applyAlignment="1" applyProtection="1">
      <alignment vertical="center"/>
      <protection locked="0"/>
    </xf>
    <xf numFmtId="9" fontId="35" fillId="0" borderId="125" xfId="0" applyNumberFormat="1" applyFont="1" applyBorder="1" applyAlignment="1" applyProtection="1">
      <alignment horizontal="center" vertical="center"/>
      <protection locked="0"/>
    </xf>
    <xf numFmtId="9" fontId="35" fillId="0" borderId="127" xfId="0" applyNumberFormat="1" applyFont="1" applyBorder="1" applyAlignment="1" applyProtection="1">
      <alignment horizontal="center" vertical="center"/>
      <protection locked="0"/>
    </xf>
    <xf numFmtId="9" fontId="35" fillId="0" borderId="129" xfId="0" applyNumberFormat="1" applyFont="1" applyBorder="1" applyAlignment="1" applyProtection="1">
      <alignment horizontal="center" vertical="center"/>
      <protection locked="0"/>
    </xf>
    <xf numFmtId="44" fontId="31" fillId="0" borderId="128" xfId="0" applyNumberFormat="1" applyFont="1" applyBorder="1" applyAlignment="1">
      <alignment vertical="center"/>
    </xf>
    <xf numFmtId="9" fontId="31" fillId="0" borderId="130" xfId="2" applyFont="1" applyFill="1" applyBorder="1" applyAlignment="1" applyProtection="1">
      <alignment vertical="center"/>
      <protection locked="0"/>
    </xf>
    <xf numFmtId="44" fontId="31" fillId="0" borderId="131" xfId="0" applyNumberFormat="1" applyFont="1" applyBorder="1" applyAlignment="1">
      <alignment vertical="center"/>
    </xf>
    <xf numFmtId="9" fontId="31" fillId="0" borderId="132" xfId="2" applyFont="1" applyFill="1" applyBorder="1" applyAlignment="1" applyProtection="1">
      <alignment vertical="center"/>
      <protection locked="0"/>
    </xf>
    <xf numFmtId="9" fontId="35" fillId="0" borderId="15" xfId="0" applyNumberFormat="1" applyFont="1" applyBorder="1" applyAlignment="1" applyProtection="1">
      <alignment horizontal="center" vertical="center"/>
      <protection locked="0"/>
    </xf>
    <xf numFmtId="9" fontId="31" fillId="0" borderId="133" xfId="2" applyFont="1" applyFill="1" applyBorder="1" applyAlignment="1" applyProtection="1">
      <alignment vertical="center"/>
      <protection locked="0"/>
    </xf>
    <xf numFmtId="44" fontId="31" fillId="0" borderId="134" xfId="0" applyNumberFormat="1" applyFont="1" applyBorder="1" applyAlignment="1">
      <alignment vertical="center"/>
    </xf>
    <xf numFmtId="9" fontId="35" fillId="0" borderId="135" xfId="0" applyNumberFormat="1" applyFont="1" applyBorder="1" applyAlignment="1" applyProtection="1">
      <alignment horizontal="center" vertical="center"/>
      <protection locked="0"/>
    </xf>
    <xf numFmtId="9" fontId="35" fillId="0" borderId="42" xfId="0" applyNumberFormat="1" applyFont="1" applyBorder="1" applyAlignment="1" applyProtection="1">
      <alignment horizontal="center" vertical="center"/>
      <protection locked="0"/>
    </xf>
    <xf numFmtId="44" fontId="31" fillId="0" borderId="137" xfId="0" applyNumberFormat="1" applyFont="1" applyBorder="1" applyAlignment="1">
      <alignment vertical="center"/>
    </xf>
    <xf numFmtId="9" fontId="35" fillId="0" borderId="136" xfId="0" applyNumberFormat="1" applyFont="1" applyBorder="1" applyAlignment="1" applyProtection="1">
      <alignment horizontal="center" vertical="center"/>
      <protection locked="0"/>
    </xf>
    <xf numFmtId="9" fontId="35" fillId="0" borderId="138" xfId="0" applyNumberFormat="1" applyFont="1" applyBorder="1" applyAlignment="1" applyProtection="1">
      <alignment horizontal="center" vertical="center"/>
      <protection locked="0"/>
    </xf>
    <xf numFmtId="44" fontId="31" fillId="0" borderId="137" xfId="0" applyNumberFormat="1" applyFont="1" applyBorder="1" applyAlignment="1">
      <alignment horizontal="center" vertical="center"/>
    </xf>
    <xf numFmtId="9" fontId="35" fillId="0" borderId="139" xfId="0" applyNumberFormat="1" applyFont="1" applyBorder="1" applyAlignment="1" applyProtection="1">
      <alignment horizontal="center" vertical="center"/>
      <protection locked="0"/>
    </xf>
    <xf numFmtId="44" fontId="31" fillId="0" borderId="141" xfId="0" applyNumberFormat="1" applyFont="1" applyBorder="1" applyAlignment="1">
      <alignment vertical="center"/>
    </xf>
    <xf numFmtId="44" fontId="31" fillId="0" borderId="140" xfId="0" applyNumberFormat="1" applyFont="1" applyBorder="1" applyAlignment="1">
      <alignment vertical="center"/>
    </xf>
    <xf numFmtId="44" fontId="31" fillId="0" borderId="142" xfId="0" applyNumberFormat="1" applyFont="1" applyBorder="1" applyAlignment="1">
      <alignment vertical="center"/>
    </xf>
    <xf numFmtId="9" fontId="35" fillId="0" borderId="143" xfId="0" applyNumberFormat="1" applyFont="1" applyBorder="1" applyAlignment="1" applyProtection="1">
      <alignment horizontal="center" vertical="center"/>
      <protection locked="0"/>
    </xf>
    <xf numFmtId="9" fontId="35" fillId="0" borderId="33" xfId="0" applyNumberFormat="1" applyFont="1" applyBorder="1" applyAlignment="1" applyProtection="1">
      <alignment horizontal="center" vertical="center"/>
      <protection locked="0"/>
    </xf>
    <xf numFmtId="44" fontId="31" fillId="0" borderId="144" xfId="0" applyNumberFormat="1" applyFont="1" applyBorder="1" applyAlignment="1">
      <alignment vertical="center"/>
    </xf>
    <xf numFmtId="44" fontId="31" fillId="0" borderId="145" xfId="0" applyNumberFormat="1" applyFont="1" applyBorder="1" applyAlignment="1">
      <alignment vertical="center"/>
    </xf>
    <xf numFmtId="9" fontId="35" fillId="0" borderId="62" xfId="0" applyNumberFormat="1" applyFont="1" applyBorder="1" applyAlignment="1" applyProtection="1">
      <alignment horizontal="center" vertical="center"/>
      <protection locked="0"/>
    </xf>
    <xf numFmtId="9" fontId="31" fillId="0" borderId="146" xfId="2" applyFont="1" applyFill="1" applyBorder="1" applyAlignment="1" applyProtection="1">
      <alignment vertical="center"/>
      <protection locked="0"/>
    </xf>
    <xf numFmtId="9" fontId="35" fillId="0" borderId="61" xfId="0" applyNumberFormat="1" applyFont="1" applyBorder="1" applyAlignment="1" applyProtection="1">
      <alignment horizontal="center" vertical="center"/>
      <protection locked="0"/>
    </xf>
    <xf numFmtId="44" fontId="31" fillId="2" borderId="128" xfId="0" applyNumberFormat="1" applyFont="1" applyFill="1" applyBorder="1" applyAlignment="1">
      <alignment vertical="center"/>
    </xf>
    <xf numFmtId="44" fontId="31" fillId="2" borderId="134" xfId="0" applyNumberFormat="1" applyFont="1" applyFill="1" applyBorder="1" applyAlignment="1">
      <alignment vertical="center"/>
    </xf>
    <xf numFmtId="44" fontId="31" fillId="2" borderId="124" xfId="0" applyNumberFormat="1" applyFont="1" applyFill="1" applyBorder="1" applyAlignment="1">
      <alignment vertical="center"/>
    </xf>
    <xf numFmtId="9" fontId="35" fillId="0" borderId="147" xfId="0" applyNumberFormat="1" applyFont="1" applyBorder="1" applyAlignment="1" applyProtection="1">
      <alignment horizontal="center" vertical="center"/>
      <protection locked="0"/>
    </xf>
    <xf numFmtId="9" fontId="35" fillId="0" borderId="148" xfId="0" applyNumberFormat="1" applyFont="1" applyBorder="1" applyAlignment="1" applyProtection="1">
      <alignment horizontal="center" vertical="center"/>
      <protection locked="0"/>
    </xf>
    <xf numFmtId="44" fontId="34" fillId="0" borderId="137" xfId="0" applyNumberFormat="1" applyFont="1" applyBorder="1" applyAlignment="1">
      <alignment vertical="center"/>
    </xf>
    <xf numFmtId="44" fontId="34" fillId="0" borderId="124" xfId="0" applyNumberFormat="1" applyFont="1" applyBorder="1" applyAlignment="1">
      <alignment vertical="center"/>
    </xf>
    <xf numFmtId="44" fontId="34" fillId="0" borderId="128" xfId="0" applyNumberFormat="1" applyFont="1" applyBorder="1" applyAlignment="1">
      <alignment vertical="center"/>
    </xf>
    <xf numFmtId="9" fontId="30" fillId="2" borderId="93" xfId="0" applyNumberFormat="1" applyFont="1" applyFill="1" applyBorder="1" applyAlignment="1" applyProtection="1">
      <alignment horizontal="center" vertical="center"/>
      <protection locked="0"/>
    </xf>
    <xf numFmtId="9" fontId="30" fillId="2" borderId="135" xfId="0" applyNumberFormat="1" applyFont="1" applyFill="1" applyBorder="1" applyAlignment="1" applyProtection="1">
      <alignment horizontal="center" vertical="center"/>
      <protection locked="0"/>
    </xf>
    <xf numFmtId="9" fontId="30" fillId="2" borderId="61" xfId="0" applyNumberFormat="1" applyFont="1" applyFill="1" applyBorder="1" applyAlignment="1" applyProtection="1">
      <alignment horizontal="center" vertical="center"/>
      <protection locked="0"/>
    </xf>
    <xf numFmtId="44" fontId="31" fillId="0" borderId="149" xfId="0" applyNumberFormat="1" applyFont="1" applyBorder="1" applyAlignment="1">
      <alignment vertical="center"/>
    </xf>
    <xf numFmtId="9" fontId="31" fillId="0" borderId="146" xfId="2" applyFont="1" applyFill="1" applyBorder="1" applyAlignment="1" applyProtection="1">
      <alignment horizontal="center" vertical="center"/>
      <protection locked="0"/>
    </xf>
    <xf numFmtId="0" fontId="0" fillId="0" borderId="121" xfId="0" applyBorder="1" applyAlignment="1" applyProtection="1">
      <alignment wrapText="1"/>
      <protection locked="0"/>
    </xf>
    <xf numFmtId="0" fontId="0" fillId="0" borderId="121" xfId="0" applyBorder="1" applyProtection="1">
      <protection locked="0"/>
    </xf>
    <xf numFmtId="0" fontId="32" fillId="0" borderId="121" xfId="0" applyFont="1" applyBorder="1" applyProtection="1">
      <protection locked="0"/>
    </xf>
    <xf numFmtId="9" fontId="31" fillId="0" borderId="150" xfId="2" applyFont="1" applyFill="1" applyBorder="1" applyAlignment="1" applyProtection="1">
      <alignment vertical="center"/>
      <protection locked="0"/>
    </xf>
    <xf numFmtId="9" fontId="31" fillId="0" borderId="151" xfId="2" applyFont="1" applyFill="1" applyBorder="1" applyAlignment="1" applyProtection="1">
      <alignment vertical="center"/>
      <protection locked="0"/>
    </xf>
    <xf numFmtId="44" fontId="31" fillId="0" borderId="152" xfId="0" applyNumberFormat="1" applyFont="1" applyBorder="1" applyAlignment="1">
      <alignment horizontal="center" vertical="center"/>
    </xf>
    <xf numFmtId="169" fontId="27" fillId="2" borderId="0" xfId="0" applyNumberFormat="1" applyFont="1" applyFill="1" applyAlignment="1" applyProtection="1">
      <alignment horizontal="left"/>
      <protection locked="0"/>
    </xf>
    <xf numFmtId="3" fontId="4" fillId="2" borderId="17" xfId="0" applyNumberFormat="1" applyFont="1" applyFill="1" applyBorder="1" applyAlignment="1">
      <alignment horizontal="center" vertical="center" wrapText="1"/>
    </xf>
    <xf numFmtId="9" fontId="30" fillId="0" borderId="122" xfId="0" applyNumberFormat="1" applyFont="1" applyBorder="1" applyAlignment="1" applyProtection="1">
      <alignment horizontal="center" vertical="center"/>
      <protection locked="0"/>
    </xf>
    <xf numFmtId="0" fontId="3" fillId="3" borderId="83" xfId="0" applyFont="1" applyFill="1" applyBorder="1" applyAlignment="1">
      <alignment vertical="center" wrapText="1"/>
    </xf>
    <xf numFmtId="0" fontId="3" fillId="3" borderId="100" xfId="0" applyFont="1" applyFill="1" applyBorder="1" applyAlignment="1">
      <alignment vertical="center" wrapText="1"/>
    </xf>
    <xf numFmtId="0" fontId="3" fillId="3" borderId="153" xfId="0" applyFont="1" applyFill="1" applyBorder="1" applyAlignment="1">
      <alignment vertical="center" wrapText="1"/>
    </xf>
    <xf numFmtId="0" fontId="0" fillId="3" borderId="153" xfId="0" applyFill="1" applyBorder="1"/>
    <xf numFmtId="0" fontId="0" fillId="3" borderId="13" xfId="0" applyFill="1" applyBorder="1"/>
    <xf numFmtId="0" fontId="3" fillId="0" borderId="19" xfId="0" applyFont="1" applyBorder="1" applyAlignment="1">
      <alignment vertical="center" wrapText="1"/>
    </xf>
    <xf numFmtId="0" fontId="3" fillId="0" borderId="20" xfId="0" applyFont="1" applyBorder="1" applyAlignment="1">
      <alignment vertical="center" wrapText="1"/>
    </xf>
    <xf numFmtId="0" fontId="11" fillId="0" borderId="0" xfId="0" applyFont="1" applyAlignment="1">
      <alignment vertical="center" wrapText="1"/>
    </xf>
    <xf numFmtId="49" fontId="4" fillId="2" borderId="60" xfId="0" applyNumberFormat="1" applyFont="1" applyFill="1" applyBorder="1" applyAlignment="1">
      <alignment horizontal="left" vertical="center"/>
    </xf>
    <xf numFmtId="49" fontId="4" fillId="2" borderId="61" xfId="0" applyNumberFormat="1" applyFont="1" applyFill="1" applyBorder="1" applyAlignment="1">
      <alignment horizontal="left" vertical="center"/>
    </xf>
    <xf numFmtId="49" fontId="4" fillId="2" borderId="62" xfId="0" applyNumberFormat="1" applyFont="1" applyFill="1" applyBorder="1" applyAlignment="1">
      <alignment horizontal="left" vertical="center"/>
    </xf>
    <xf numFmtId="49" fontId="4" fillId="2" borderId="64" xfId="0" applyNumberFormat="1" applyFont="1" applyFill="1" applyBorder="1" applyAlignment="1">
      <alignment horizontal="left" vertical="center"/>
    </xf>
    <xf numFmtId="49" fontId="4" fillId="2" borderId="65" xfId="0" applyNumberFormat="1" applyFont="1" applyFill="1" applyBorder="1" applyAlignment="1">
      <alignment horizontal="left" vertical="center"/>
    </xf>
    <xf numFmtId="49" fontId="4" fillId="2" borderId="66" xfId="0" applyNumberFormat="1" applyFont="1" applyFill="1" applyBorder="1" applyAlignment="1">
      <alignment horizontal="left" vertical="center"/>
    </xf>
    <xf numFmtId="0" fontId="3" fillId="2" borderId="34" xfId="5" applyNumberFormat="1" applyFont="1" applyFill="1" applyBorder="1" applyAlignment="1" applyProtection="1">
      <alignment horizontal="left" vertical="center" wrapText="1"/>
    </xf>
    <xf numFmtId="0" fontId="3" fillId="2" borderId="14" xfId="5" applyNumberFormat="1" applyFont="1" applyFill="1" applyBorder="1" applyAlignment="1" applyProtection="1">
      <alignment horizontal="left" vertical="center" wrapText="1"/>
    </xf>
    <xf numFmtId="0" fontId="3" fillId="2" borderId="57" xfId="5" applyNumberFormat="1" applyFont="1" applyFill="1" applyBorder="1" applyAlignment="1" applyProtection="1">
      <alignment horizontal="left" vertical="center" wrapText="1"/>
    </xf>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67" xfId="5" applyNumberFormat="1" applyFont="1" applyFill="1" applyBorder="1" applyAlignment="1" applyProtection="1">
      <alignment horizontal="left" vertical="center" wrapText="1"/>
    </xf>
    <xf numFmtId="0" fontId="3" fillId="2" borderId="65" xfId="5" applyNumberFormat="1" applyFont="1" applyFill="1" applyBorder="1" applyAlignment="1" applyProtection="1">
      <alignment horizontal="left" vertical="center" wrapText="1"/>
    </xf>
    <xf numFmtId="0" fontId="3" fillId="2" borderId="68" xfId="5" applyNumberFormat="1" applyFont="1" applyFill="1" applyBorder="1" applyAlignment="1" applyProtection="1">
      <alignment horizontal="left" vertical="center" wrapText="1"/>
    </xf>
    <xf numFmtId="0" fontId="3" fillId="2" borderId="72" xfId="5" applyNumberFormat="1" applyFont="1" applyFill="1" applyBorder="1" applyAlignment="1" applyProtection="1">
      <alignment horizontal="left" vertical="center" wrapText="1"/>
    </xf>
    <xf numFmtId="0" fontId="3" fillId="2" borderId="73" xfId="5" applyNumberFormat="1" applyFont="1" applyFill="1" applyBorder="1" applyAlignment="1" applyProtection="1">
      <alignment horizontal="left" vertical="center" wrapText="1"/>
    </xf>
    <xf numFmtId="0" fontId="3" fillId="2" borderId="74" xfId="5" applyNumberFormat="1" applyFont="1" applyFill="1" applyBorder="1" applyAlignment="1" applyProtection="1">
      <alignment horizontal="left" vertical="center" wrapText="1"/>
    </xf>
    <xf numFmtId="0" fontId="14" fillId="9" borderId="8"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9" xfId="0" applyFont="1" applyFill="1" applyBorder="1" applyAlignment="1">
      <alignment horizontal="center" vertical="center" wrapText="1"/>
    </xf>
    <xf numFmtId="166" fontId="14" fillId="9" borderId="8" xfId="1" applyNumberFormat="1" applyFont="1" applyFill="1" applyBorder="1" applyAlignment="1" applyProtection="1">
      <alignment horizontal="center" vertical="center"/>
    </xf>
    <xf numFmtId="166" fontId="14" fillId="9" borderId="9" xfId="1" applyNumberFormat="1" applyFont="1" applyFill="1" applyBorder="1" applyAlignment="1" applyProtection="1">
      <alignment horizontal="center" vertical="center"/>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xf>
    <xf numFmtId="49" fontId="4" fillId="2" borderId="52" xfId="0" applyNumberFormat="1" applyFont="1" applyFill="1" applyBorder="1" applyAlignment="1">
      <alignment horizontal="center" vertical="center"/>
    </xf>
    <xf numFmtId="49" fontId="4" fillId="2" borderId="31" xfId="0" applyNumberFormat="1" applyFont="1" applyFill="1" applyBorder="1" applyAlignment="1">
      <alignment horizontal="center" vertical="center"/>
    </xf>
    <xf numFmtId="49" fontId="4" fillId="2" borderId="53" xfId="0" applyNumberFormat="1" applyFont="1" applyFill="1" applyBorder="1" applyAlignment="1">
      <alignment horizontal="center" vertical="center"/>
    </xf>
    <xf numFmtId="0" fontId="3" fillId="2" borderId="54" xfId="1" applyNumberFormat="1" applyFont="1" applyFill="1" applyBorder="1" applyAlignment="1" applyProtection="1">
      <alignment horizontal="left" vertical="center" wrapText="1"/>
    </xf>
    <xf numFmtId="0" fontId="3" fillId="2" borderId="55" xfId="1" applyNumberFormat="1" applyFont="1" applyFill="1" applyBorder="1" applyAlignment="1" applyProtection="1">
      <alignment horizontal="left" vertical="center" wrapText="1"/>
    </xf>
    <xf numFmtId="0" fontId="3" fillId="2" borderId="56" xfId="1" applyNumberFormat="1" applyFont="1" applyFill="1" applyBorder="1" applyAlignment="1" applyProtection="1">
      <alignment horizontal="left" vertical="center" wrapText="1"/>
    </xf>
    <xf numFmtId="0" fontId="3" fillId="0" borderId="8" xfId="4" applyFont="1" applyBorder="1" applyAlignment="1">
      <alignment horizontal="left" vertical="center"/>
    </xf>
    <xf numFmtId="0" fontId="3" fillId="0" borderId="10" xfId="4" applyFont="1" applyBorder="1" applyAlignment="1">
      <alignment horizontal="left" vertical="center"/>
    </xf>
    <xf numFmtId="0" fontId="3" fillId="0" borderId="9" xfId="4" applyFont="1" applyBorder="1" applyAlignment="1">
      <alignment horizontal="left" vertical="center"/>
    </xf>
    <xf numFmtId="0" fontId="9" fillId="6" borderId="1" xfId="3" applyFont="1" applyFill="1" applyBorder="1" applyAlignment="1">
      <alignment horizontal="center" vertical="top" wrapText="1"/>
    </xf>
    <xf numFmtId="0" fontId="2" fillId="3" borderId="3" xfId="3" applyFont="1" applyFill="1" applyBorder="1" applyAlignment="1">
      <alignment horizontal="center" vertical="center" wrapText="1"/>
    </xf>
    <xf numFmtId="0" fontId="3"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4" fillId="0" borderId="0" xfId="0" applyFont="1" applyAlignment="1">
      <alignment horizontal="left" vertical="center"/>
    </xf>
    <xf numFmtId="49" fontId="3" fillId="0" borderId="7" xfId="0" applyNumberFormat="1" applyFont="1" applyBorder="1" applyAlignment="1">
      <alignment horizontal="center" vertical="center" textRotation="90" shrinkToFit="1"/>
    </xf>
    <xf numFmtId="0" fontId="4" fillId="0" borderId="11" xfId="0" applyFont="1" applyBorder="1" applyAlignment="1">
      <alignment horizontal="center" vertical="center" textRotation="90" shrinkToFit="1"/>
    </xf>
    <xf numFmtId="0" fontId="3" fillId="0" borderId="7" xfId="0" applyFont="1" applyBorder="1" applyAlignment="1">
      <alignment horizontal="left" vertical="center" wrapText="1" shrinkToFit="1"/>
    </xf>
    <xf numFmtId="0" fontId="4" fillId="0" borderId="11" xfId="0" applyFont="1" applyBorder="1" applyAlignment="1">
      <alignment horizontal="left" vertical="center" wrapText="1"/>
    </xf>
    <xf numFmtId="0" fontId="3" fillId="0" borderId="8" xfId="0" applyFont="1" applyBorder="1" applyAlignment="1">
      <alignment horizontal="center" vertical="center"/>
    </xf>
    <xf numFmtId="0" fontId="4" fillId="0" borderId="9"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2" fillId="0" borderId="8" xfId="0" applyFont="1" applyBorder="1" applyAlignment="1">
      <alignment horizontal="center" vertical="top" wrapText="1"/>
    </xf>
    <xf numFmtId="0" fontId="2" fillId="0" borderId="10" xfId="0" applyFont="1" applyBorder="1" applyAlignment="1">
      <alignment horizontal="center" vertical="top" wrapText="1"/>
    </xf>
    <xf numFmtId="0" fontId="2" fillId="0" borderId="9" xfId="0" applyFont="1" applyBorder="1" applyAlignment="1">
      <alignment horizontal="center" vertical="top" wrapText="1"/>
    </xf>
    <xf numFmtId="0" fontId="3"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2" borderId="5" xfId="0" applyFont="1" applyFill="1" applyBorder="1" applyAlignment="1">
      <alignment horizontal="left" vertical="center"/>
    </xf>
    <xf numFmtId="0" fontId="4" fillId="2" borderId="1" xfId="0" applyFont="1" applyFill="1" applyBorder="1" applyAlignment="1">
      <alignment horizontal="left" vertical="center"/>
    </xf>
    <xf numFmtId="0" fontId="4" fillId="2" borderId="6" xfId="0" applyFont="1" applyFill="1" applyBorder="1" applyAlignment="1">
      <alignment horizontal="left" vertical="center"/>
    </xf>
    <xf numFmtId="0" fontId="27" fillId="12" borderId="78" xfId="0" applyFont="1" applyFill="1" applyBorder="1" applyAlignment="1" applyProtection="1">
      <alignment horizontal="center" vertical="center"/>
      <protection hidden="1"/>
    </xf>
    <xf numFmtId="0" fontId="27" fillId="12" borderId="79" xfId="0" applyFont="1" applyFill="1" applyBorder="1" applyAlignment="1" applyProtection="1">
      <alignment horizontal="center" vertical="center"/>
      <protection hidden="1"/>
    </xf>
    <xf numFmtId="0" fontId="30" fillId="0" borderId="83" xfId="0" applyFont="1" applyBorder="1" applyAlignment="1" applyProtection="1">
      <alignment horizontal="center" vertical="center" wrapText="1"/>
      <protection locked="0"/>
    </xf>
    <xf numFmtId="0" fontId="30" fillId="0" borderId="88" xfId="0" applyFont="1" applyBorder="1" applyAlignment="1" applyProtection="1">
      <alignment horizontal="center" vertical="center" wrapText="1"/>
      <protection locked="0"/>
    </xf>
    <xf numFmtId="0" fontId="30" fillId="0" borderId="16" xfId="0" applyFont="1" applyBorder="1" applyAlignment="1" applyProtection="1">
      <alignment horizontal="left" vertical="center" wrapText="1"/>
      <protection locked="0"/>
    </xf>
    <xf numFmtId="0" fontId="30" fillId="0" borderId="27" xfId="0" applyFont="1" applyBorder="1" applyAlignment="1" applyProtection="1">
      <alignment horizontal="left" vertical="center" wrapText="1"/>
      <protection locked="0"/>
    </xf>
    <xf numFmtId="164" fontId="31" fillId="2" borderId="30" xfId="0" applyNumberFormat="1" applyFont="1" applyFill="1" applyBorder="1" applyAlignment="1" applyProtection="1">
      <alignment horizontal="center" vertical="center"/>
      <protection locked="0"/>
    </xf>
    <xf numFmtId="164" fontId="31" fillId="2" borderId="81" xfId="0" applyNumberFormat="1" applyFont="1" applyFill="1" applyBorder="1" applyAlignment="1" applyProtection="1">
      <alignment horizontal="center" vertical="center"/>
      <protection locked="0"/>
    </xf>
    <xf numFmtId="0" fontId="22" fillId="0" borderId="0" xfId="0" applyFont="1" applyAlignment="1" applyProtection="1">
      <alignment horizontal="right" vertical="center"/>
      <protection hidden="1"/>
    </xf>
    <xf numFmtId="0" fontId="23" fillId="0" borderId="0" xfId="0" applyFont="1" applyAlignment="1" applyProtection="1">
      <alignment horizontal="left" vertical="center"/>
      <protection locked="0"/>
    </xf>
    <xf numFmtId="0" fontId="22" fillId="0" borderId="0" xfId="0" applyFont="1" applyAlignment="1" applyProtection="1">
      <alignment horizontal="right"/>
      <protection hidden="1"/>
    </xf>
    <xf numFmtId="0" fontId="23" fillId="0" borderId="0" xfId="0" applyFont="1" applyAlignment="1" applyProtection="1">
      <alignment horizontal="left"/>
      <protection locked="0"/>
    </xf>
    <xf numFmtId="0" fontId="24" fillId="0" borderId="0" xfId="0" applyFont="1" applyAlignment="1" applyProtection="1">
      <alignment horizontal="center" vertical="center"/>
      <protection hidden="1"/>
    </xf>
    <xf numFmtId="0" fontId="27" fillId="12" borderId="77" xfId="0" applyFont="1" applyFill="1" applyBorder="1" applyAlignment="1" applyProtection="1">
      <alignment horizontal="center" vertical="center"/>
      <protection hidden="1"/>
    </xf>
    <xf numFmtId="0" fontId="27" fillId="12" borderId="80" xfId="0" applyFont="1" applyFill="1" applyBorder="1" applyAlignment="1" applyProtection="1">
      <alignment horizontal="center" vertical="center"/>
      <protection hidden="1"/>
    </xf>
    <xf numFmtId="0" fontId="27" fillId="12" borderId="78" xfId="0" applyFont="1" applyFill="1" applyBorder="1" applyAlignment="1" applyProtection="1">
      <alignment horizontal="left" vertical="center"/>
      <protection hidden="1"/>
    </xf>
    <xf numFmtId="0" fontId="27" fillId="12" borderId="81" xfId="0" applyFont="1" applyFill="1" applyBorder="1" applyAlignment="1" applyProtection="1">
      <alignment horizontal="left" vertical="center"/>
      <protection hidden="1"/>
    </xf>
    <xf numFmtId="0" fontId="23" fillId="12" borderId="78" xfId="0" applyFont="1" applyFill="1" applyBorder="1" applyAlignment="1" applyProtection="1">
      <alignment horizontal="center" vertical="center"/>
      <protection hidden="1"/>
    </xf>
    <xf numFmtId="0" fontId="23" fillId="12" borderId="81" xfId="0" applyFont="1" applyFill="1" applyBorder="1" applyAlignment="1" applyProtection="1">
      <alignment horizontal="center" vertical="center"/>
      <protection hidden="1"/>
    </xf>
    <xf numFmtId="164" fontId="31" fillId="2" borderId="78" xfId="0" applyNumberFormat="1" applyFont="1" applyFill="1" applyBorder="1" applyAlignment="1" applyProtection="1">
      <alignment horizontal="center" vertical="center"/>
      <protection locked="0"/>
    </xf>
    <xf numFmtId="0" fontId="30" fillId="0" borderId="95" xfId="0" applyFont="1" applyBorder="1" applyAlignment="1" applyProtection="1">
      <alignment horizontal="center" vertical="center" wrapText="1"/>
      <protection locked="0"/>
    </xf>
    <xf numFmtId="0" fontId="30" fillId="0" borderId="96" xfId="0" applyFont="1" applyBorder="1" applyAlignment="1" applyProtection="1">
      <alignment horizontal="center" vertical="center" wrapText="1"/>
      <protection locked="0"/>
    </xf>
    <xf numFmtId="164" fontId="31" fillId="2" borderId="16" xfId="0" applyNumberFormat="1" applyFont="1" applyFill="1" applyBorder="1" applyAlignment="1" applyProtection="1">
      <alignment horizontal="center" vertical="center"/>
      <protection locked="0"/>
    </xf>
    <xf numFmtId="164" fontId="31" fillId="2" borderId="27" xfId="0" applyNumberFormat="1" applyFont="1" applyFill="1" applyBorder="1" applyAlignment="1" applyProtection="1">
      <alignment horizontal="center" vertical="center"/>
      <protection locked="0"/>
    </xf>
    <xf numFmtId="0" fontId="33" fillId="2" borderId="7" xfId="0" applyFont="1" applyFill="1" applyBorder="1" applyAlignment="1" applyProtection="1">
      <alignment horizontal="center" textRotation="90"/>
      <protection locked="0"/>
    </xf>
    <xf numFmtId="0" fontId="33" fillId="2" borderId="94" xfId="0" applyFont="1" applyFill="1" applyBorder="1" applyAlignment="1" applyProtection="1">
      <alignment horizontal="center" textRotation="90"/>
      <protection locked="0"/>
    </xf>
    <xf numFmtId="0" fontId="29" fillId="2" borderId="94" xfId="0" applyFont="1" applyFill="1" applyBorder="1" applyAlignment="1" applyProtection="1">
      <alignment horizontal="center" textRotation="90"/>
      <protection locked="0"/>
    </xf>
    <xf numFmtId="0" fontId="33" fillId="2" borderId="11" xfId="0" applyFont="1" applyFill="1" applyBorder="1" applyAlignment="1" applyProtection="1">
      <alignment horizontal="center" textRotation="90"/>
      <protection locked="0"/>
    </xf>
    <xf numFmtId="0" fontId="30" fillId="0" borderId="78" xfId="0" applyFont="1" applyBorder="1" applyAlignment="1" applyProtection="1">
      <alignment horizontal="left" vertical="center" wrapText="1"/>
      <protection locked="0"/>
    </xf>
    <xf numFmtId="0" fontId="30" fillId="0" borderId="81" xfId="0" applyFont="1" applyBorder="1" applyAlignment="1" applyProtection="1">
      <alignment horizontal="left" vertical="center" wrapText="1"/>
      <protection locked="0"/>
    </xf>
    <xf numFmtId="0" fontId="30" fillId="0" borderId="77" xfId="0" applyFont="1" applyBorder="1" applyAlignment="1" applyProtection="1">
      <alignment horizontal="center" vertical="center" wrapText="1"/>
      <protection locked="0"/>
    </xf>
    <xf numFmtId="0" fontId="35" fillId="0" borderId="80" xfId="0" applyFont="1" applyBorder="1" applyAlignment="1" applyProtection="1">
      <alignment horizontal="center" vertical="center" wrapText="1"/>
      <protection locked="0"/>
    </xf>
    <xf numFmtId="0" fontId="35" fillId="0" borderId="81" xfId="0" applyFont="1" applyBorder="1" applyAlignment="1" applyProtection="1">
      <alignment horizontal="left" vertical="center" wrapText="1"/>
      <protection locked="0"/>
    </xf>
    <xf numFmtId="0" fontId="35" fillId="0" borderId="27" xfId="0" applyFont="1" applyBorder="1" applyAlignment="1" applyProtection="1">
      <alignment horizontal="left" vertical="center" wrapText="1"/>
      <protection locked="0"/>
    </xf>
    <xf numFmtId="0" fontId="30" fillId="0" borderId="80" xfId="0" applyFont="1" applyBorder="1" applyAlignment="1" applyProtection="1">
      <alignment horizontal="center" vertical="center" wrapText="1"/>
      <protection locked="0"/>
    </xf>
    <xf numFmtId="44" fontId="32" fillId="2" borderId="19" xfId="0" applyNumberFormat="1" applyFont="1" applyFill="1" applyBorder="1" applyAlignment="1">
      <alignment horizontal="center" vertical="center"/>
    </xf>
    <xf numFmtId="44" fontId="32" fillId="2" borderId="20" xfId="0" applyNumberFormat="1" applyFont="1" applyFill="1" applyBorder="1" applyAlignment="1">
      <alignment horizontal="center" vertical="center"/>
    </xf>
    <xf numFmtId="44" fontId="32" fillId="2" borderId="101" xfId="0" applyNumberFormat="1" applyFont="1" applyFill="1" applyBorder="1" applyAlignment="1">
      <alignment horizontal="center" vertical="center"/>
    </xf>
    <xf numFmtId="0" fontId="37" fillId="2" borderId="97" xfId="0" applyFont="1" applyFill="1" applyBorder="1" applyAlignment="1" applyProtection="1">
      <alignment horizontal="right" vertical="center"/>
      <protection locked="0"/>
    </xf>
    <xf numFmtId="0" fontId="37" fillId="2" borderId="98" xfId="0" applyFont="1" applyFill="1" applyBorder="1" applyAlignment="1" applyProtection="1">
      <alignment horizontal="right" vertical="center"/>
      <protection locked="0"/>
    </xf>
    <xf numFmtId="0" fontId="23" fillId="2" borderId="28" xfId="0" applyFont="1" applyFill="1" applyBorder="1" applyAlignment="1" applyProtection="1">
      <alignment horizontal="right" vertical="center" wrapText="1"/>
      <protection locked="0"/>
    </xf>
    <xf numFmtId="0" fontId="23" fillId="2" borderId="19" xfId="0" applyFont="1" applyFill="1" applyBorder="1" applyAlignment="1" applyProtection="1">
      <alignment horizontal="right" vertical="center" wrapText="1"/>
      <protection locked="0"/>
    </xf>
    <xf numFmtId="0" fontId="23" fillId="2" borderId="100" xfId="0" applyFont="1" applyFill="1" applyBorder="1" applyAlignment="1" applyProtection="1">
      <alignment horizontal="right" vertical="center"/>
      <protection locked="0"/>
    </xf>
    <xf numFmtId="0" fontId="38" fillId="12" borderId="18" xfId="0" applyFont="1" applyFill="1" applyBorder="1" applyAlignment="1">
      <alignment horizontal="right" vertical="center"/>
    </xf>
    <xf numFmtId="44" fontId="40" fillId="12" borderId="19" xfId="0" applyNumberFormat="1" applyFont="1" applyFill="1" applyBorder="1" applyAlignment="1">
      <alignment horizontal="center" vertical="center"/>
    </xf>
    <xf numFmtId="44" fontId="40" fillId="12" borderId="20" xfId="0" applyNumberFormat="1" applyFont="1" applyFill="1" applyBorder="1" applyAlignment="1">
      <alignment horizontal="center" vertical="center"/>
    </xf>
    <xf numFmtId="44" fontId="40" fillId="12" borderId="100" xfId="0" applyNumberFormat="1" applyFont="1" applyFill="1" applyBorder="1" applyAlignment="1">
      <alignment horizontal="center" vertical="center"/>
    </xf>
    <xf numFmtId="0" fontId="40" fillId="12" borderId="20" xfId="0" applyFont="1" applyFill="1" applyBorder="1" applyAlignment="1">
      <alignment horizontal="center" vertical="center"/>
    </xf>
    <xf numFmtId="0" fontId="40" fillId="12" borderId="100" xfId="0" applyFont="1" applyFill="1" applyBorder="1" applyAlignment="1">
      <alignment horizontal="center" vertical="center"/>
    </xf>
    <xf numFmtId="44" fontId="16" fillId="12" borderId="19" xfId="0" applyNumberFormat="1" applyFont="1" applyFill="1" applyBorder="1" applyAlignment="1">
      <alignment horizontal="center" vertical="center"/>
    </xf>
    <xf numFmtId="0" fontId="16" fillId="12" borderId="20" xfId="0" applyFont="1" applyFill="1" applyBorder="1" applyAlignment="1">
      <alignment horizontal="center" vertical="center"/>
    </xf>
    <xf numFmtId="0" fontId="16" fillId="12" borderId="100" xfId="0" applyFont="1" applyFill="1" applyBorder="1" applyAlignment="1">
      <alignment horizontal="center" vertical="center"/>
    </xf>
    <xf numFmtId="44" fontId="31" fillId="2" borderId="19" xfId="0" applyNumberFormat="1" applyFont="1" applyFill="1" applyBorder="1" applyAlignment="1">
      <alignment horizontal="center" vertical="center"/>
    </xf>
    <xf numFmtId="44" fontId="31" fillId="2" borderId="20" xfId="0" applyNumberFormat="1" applyFont="1" applyFill="1" applyBorder="1" applyAlignment="1">
      <alignment horizontal="center" vertical="center"/>
    </xf>
    <xf numFmtId="44" fontId="31" fillId="2" borderId="100" xfId="0" applyNumberFormat="1" applyFont="1" applyFill="1" applyBorder="1" applyAlignment="1">
      <alignment horizontal="center" vertical="center"/>
    </xf>
    <xf numFmtId="44" fontId="32" fillId="2" borderId="100" xfId="0" applyNumberFormat="1" applyFont="1" applyFill="1" applyBorder="1" applyAlignment="1">
      <alignment horizontal="center" vertical="center"/>
    </xf>
    <xf numFmtId="10" fontId="43" fillId="0" borderId="0" xfId="2" applyNumberFormat="1" applyFont="1" applyBorder="1" applyAlignment="1" applyProtection="1">
      <alignment horizontal="center" vertical="center"/>
      <protection hidden="1"/>
    </xf>
    <xf numFmtId="0" fontId="41" fillId="0" borderId="73" xfId="0" applyFont="1" applyBorder="1" applyAlignment="1" applyProtection="1">
      <alignment horizontal="center" vertical="center"/>
      <protection hidden="1"/>
    </xf>
    <xf numFmtId="0" fontId="44" fillId="9" borderId="104" xfId="0" applyFont="1" applyFill="1" applyBorder="1" applyAlignment="1" applyProtection="1">
      <alignment horizontal="center" vertical="center"/>
      <protection hidden="1"/>
    </xf>
    <xf numFmtId="0" fontId="44" fillId="9" borderId="105" xfId="0" applyFont="1" applyFill="1" applyBorder="1" applyAlignment="1" applyProtection="1">
      <alignment horizontal="center" vertical="center"/>
      <protection hidden="1"/>
    </xf>
    <xf numFmtId="10" fontId="46" fillId="0" borderId="0" xfId="0" applyNumberFormat="1" applyFont="1" applyAlignment="1" applyProtection="1">
      <alignment horizontal="center" vertical="center"/>
      <protection hidden="1"/>
    </xf>
    <xf numFmtId="10" fontId="46" fillId="0" borderId="106" xfId="0" applyNumberFormat="1" applyFont="1" applyBorder="1" applyAlignment="1" applyProtection="1">
      <alignment horizontal="center" vertical="center"/>
      <protection hidden="1"/>
    </xf>
    <xf numFmtId="10" fontId="47" fillId="2" borderId="0" xfId="1" applyNumberFormat="1" applyFont="1" applyFill="1" applyBorder="1" applyAlignment="1" applyProtection="1">
      <alignment horizontal="center" vertical="top"/>
      <protection hidden="1"/>
    </xf>
    <xf numFmtId="44" fontId="47" fillId="2" borderId="0" xfId="1" applyFont="1" applyFill="1" applyBorder="1" applyAlignment="1" applyProtection="1">
      <alignment horizontal="center" vertical="top"/>
      <protection hidden="1"/>
    </xf>
    <xf numFmtId="44" fontId="47" fillId="2" borderId="106" xfId="1" applyFont="1" applyFill="1" applyBorder="1" applyAlignment="1" applyProtection="1">
      <alignment horizontal="center" vertical="top"/>
      <protection hidden="1"/>
    </xf>
    <xf numFmtId="44" fontId="45" fillId="0" borderId="0" xfId="1" applyFont="1" applyBorder="1" applyAlignment="1" applyProtection="1">
      <alignment horizontal="center" vertical="top"/>
      <protection hidden="1"/>
    </xf>
    <xf numFmtId="44" fontId="45" fillId="0" borderId="106" xfId="1" applyFont="1" applyBorder="1" applyAlignment="1" applyProtection="1">
      <alignment horizontal="center" vertical="top"/>
      <protection hidden="1"/>
    </xf>
    <xf numFmtId="44" fontId="45" fillId="0" borderId="0" xfId="0" applyNumberFormat="1" applyFont="1" applyAlignment="1" applyProtection="1">
      <alignment horizontal="center" vertical="center"/>
      <protection hidden="1"/>
    </xf>
    <xf numFmtId="0" fontId="45" fillId="0" borderId="0" xfId="0" applyFont="1" applyAlignment="1" applyProtection="1">
      <alignment horizontal="center" vertical="center"/>
      <protection hidden="1"/>
    </xf>
    <xf numFmtId="0" fontId="45" fillId="0" borderId="106" xfId="0" applyFont="1" applyBorder="1" applyAlignment="1" applyProtection="1">
      <alignment horizontal="center" vertical="center"/>
      <protection hidden="1"/>
    </xf>
    <xf numFmtId="169" fontId="38" fillId="9" borderId="0" xfId="0" applyNumberFormat="1" applyFont="1" applyFill="1" applyAlignment="1" applyProtection="1">
      <alignment horizontal="center"/>
      <protection hidden="1"/>
    </xf>
    <xf numFmtId="169" fontId="38" fillId="9" borderId="102" xfId="0" applyNumberFormat="1" applyFont="1" applyFill="1" applyBorder="1" applyAlignment="1" applyProtection="1">
      <alignment horizontal="center"/>
      <protection hidden="1"/>
    </xf>
    <xf numFmtId="0" fontId="44" fillId="9" borderId="103" xfId="0" applyFont="1" applyFill="1" applyBorder="1" applyAlignment="1" applyProtection="1">
      <alignment horizontal="center" vertical="center"/>
      <protection hidden="1"/>
    </xf>
    <xf numFmtId="44" fontId="21" fillId="0" borderId="0" xfId="0" applyNumberFormat="1" applyFont="1" applyAlignment="1" applyProtection="1">
      <alignment horizontal="center" vertical="center"/>
      <protection hidden="1"/>
    </xf>
    <xf numFmtId="0" fontId="21" fillId="0" borderId="0" xfId="0" applyFont="1" applyAlignment="1" applyProtection="1">
      <alignment horizontal="center" vertical="center"/>
      <protection hidden="1"/>
    </xf>
    <xf numFmtId="0" fontId="21" fillId="0" borderId="106" xfId="0" applyFont="1" applyBorder="1" applyAlignment="1" applyProtection="1">
      <alignment horizontal="center" vertical="center"/>
      <protection hidden="1"/>
    </xf>
    <xf numFmtId="44" fontId="43" fillId="3" borderId="0" xfId="0" applyNumberFormat="1" applyFont="1" applyFill="1" applyAlignment="1" applyProtection="1">
      <alignment horizontal="center" vertical="center"/>
      <protection hidden="1"/>
    </xf>
    <xf numFmtId="44" fontId="43" fillId="3" borderId="106" xfId="0" applyNumberFormat="1" applyFont="1" applyFill="1" applyBorder="1" applyAlignment="1" applyProtection="1">
      <alignment horizontal="center" vertical="center"/>
      <protection hidden="1"/>
    </xf>
    <xf numFmtId="10" fontId="43" fillId="3" borderId="0" xfId="2" applyNumberFormat="1" applyFont="1" applyFill="1" applyBorder="1" applyAlignment="1" applyProtection="1">
      <alignment horizontal="center" vertical="center"/>
      <protection hidden="1"/>
    </xf>
    <xf numFmtId="10" fontId="43" fillId="3" borderId="106" xfId="2" applyNumberFormat="1" applyFont="1" applyFill="1" applyBorder="1" applyAlignment="1" applyProtection="1">
      <alignment horizontal="center" vertical="center"/>
      <protection hidden="1"/>
    </xf>
    <xf numFmtId="0" fontId="44" fillId="13" borderId="103" xfId="0" applyFont="1" applyFill="1" applyBorder="1" applyAlignment="1" applyProtection="1">
      <alignment horizontal="center" vertical="center"/>
      <protection hidden="1"/>
    </xf>
    <xf numFmtId="0" fontId="44" fillId="13" borderId="104" xfId="0" applyFont="1" applyFill="1" applyBorder="1" applyAlignment="1" applyProtection="1">
      <alignment horizontal="center" vertical="center"/>
      <protection hidden="1"/>
    </xf>
    <xf numFmtId="0" fontId="44" fillId="13" borderId="105" xfId="0" applyFont="1" applyFill="1" applyBorder="1" applyAlignment="1" applyProtection="1">
      <alignment horizontal="center" vertical="center"/>
      <protection hidden="1"/>
    </xf>
    <xf numFmtId="44" fontId="49" fillId="0" borderId="107" xfId="0" applyNumberFormat="1" applyFont="1" applyBorder="1" applyAlignment="1" applyProtection="1">
      <alignment horizontal="center" vertical="center"/>
      <protection hidden="1"/>
    </xf>
    <xf numFmtId="44" fontId="49" fillId="0" borderId="108" xfId="0" applyNumberFormat="1" applyFont="1" applyBorder="1" applyAlignment="1" applyProtection="1">
      <alignment horizontal="center" vertical="center"/>
      <protection hidden="1"/>
    </xf>
    <xf numFmtId="44" fontId="49" fillId="0" borderId="109" xfId="0" applyNumberFormat="1" applyFont="1" applyBorder="1" applyAlignment="1" applyProtection="1">
      <alignment horizontal="center" vertical="center"/>
      <protection hidden="1"/>
    </xf>
    <xf numFmtId="44" fontId="50" fillId="0" borderId="107" xfId="0" applyNumberFormat="1" applyFont="1" applyBorder="1" applyAlignment="1" applyProtection="1">
      <alignment horizontal="center" vertical="center"/>
      <protection hidden="1"/>
    </xf>
    <xf numFmtId="44" fontId="50" fillId="0" borderId="108" xfId="0" applyNumberFormat="1" applyFont="1" applyBorder="1" applyAlignment="1" applyProtection="1">
      <alignment horizontal="center" vertical="center"/>
      <protection hidden="1"/>
    </xf>
    <xf numFmtId="44" fontId="50" fillId="0" borderId="109" xfId="0" applyNumberFormat="1" applyFont="1" applyBorder="1" applyAlignment="1" applyProtection="1">
      <alignment horizontal="center" vertical="center"/>
      <protection hidden="1"/>
    </xf>
    <xf numFmtId="170" fontId="21" fillId="0" borderId="107" xfId="0" applyNumberFormat="1" applyFont="1" applyBorder="1" applyAlignment="1" applyProtection="1">
      <alignment horizontal="center" vertical="center"/>
      <protection hidden="1"/>
    </xf>
    <xf numFmtId="170" fontId="21" fillId="0" borderId="108" xfId="0" applyNumberFormat="1" applyFont="1" applyBorder="1" applyAlignment="1" applyProtection="1">
      <alignment horizontal="center" vertical="center"/>
      <protection hidden="1"/>
    </xf>
    <xf numFmtId="170" fontId="21" fillId="0" borderId="109" xfId="0" applyNumberFormat="1" applyFont="1" applyBorder="1" applyAlignment="1" applyProtection="1">
      <alignment horizontal="center" vertical="center"/>
      <protection hidden="1"/>
    </xf>
    <xf numFmtId="44" fontId="21" fillId="14" borderId="112" xfId="1" applyFont="1" applyFill="1" applyBorder="1" applyAlignment="1" applyProtection="1">
      <alignment horizontal="center" vertical="top"/>
      <protection locked="0"/>
    </xf>
    <xf numFmtId="44" fontId="21" fillId="14" borderId="0" xfId="1" applyFont="1" applyFill="1" applyBorder="1" applyAlignment="1" applyProtection="1">
      <alignment horizontal="center" vertical="top"/>
      <protection locked="0"/>
    </xf>
    <xf numFmtId="44" fontId="21" fillId="14" borderId="106" xfId="1" applyFont="1" applyFill="1" applyBorder="1" applyAlignment="1" applyProtection="1">
      <alignment horizontal="center" vertical="top"/>
      <protection locked="0"/>
    </xf>
    <xf numFmtId="44" fontId="58" fillId="14" borderId="0" xfId="0" applyNumberFormat="1" applyFont="1" applyFill="1" applyAlignment="1" applyProtection="1">
      <alignment horizontal="center" vertical="center"/>
      <protection locked="0"/>
    </xf>
    <xf numFmtId="0" fontId="58" fillId="14" borderId="0" xfId="0" applyFont="1" applyFill="1" applyAlignment="1" applyProtection="1">
      <alignment horizontal="center" vertical="center"/>
      <protection locked="0"/>
    </xf>
    <xf numFmtId="0" fontId="58" fillId="14" borderId="106" xfId="0" applyFont="1" applyFill="1" applyBorder="1" applyAlignment="1" applyProtection="1">
      <alignment horizontal="center" vertical="center"/>
      <protection locked="0"/>
    </xf>
    <xf numFmtId="44" fontId="21" fillId="14" borderId="0" xfId="0" applyNumberFormat="1" applyFont="1" applyFill="1" applyAlignment="1" applyProtection="1">
      <alignment horizontal="center" vertical="center"/>
      <protection locked="0"/>
    </xf>
    <xf numFmtId="0" fontId="21" fillId="14" borderId="0" xfId="0" applyFont="1" applyFill="1" applyAlignment="1" applyProtection="1">
      <alignment horizontal="center" vertical="center"/>
      <protection locked="0"/>
    </xf>
    <xf numFmtId="0" fontId="21" fillId="14" borderId="106" xfId="0" applyFont="1" applyFill="1" applyBorder="1" applyAlignment="1" applyProtection="1">
      <alignment horizontal="center" vertical="center"/>
      <protection locked="0"/>
    </xf>
    <xf numFmtId="10" fontId="47" fillId="2" borderId="112" xfId="1" applyNumberFormat="1" applyFont="1" applyFill="1" applyBorder="1" applyAlignment="1" applyProtection="1">
      <alignment horizontal="center" vertical="top"/>
      <protection hidden="1"/>
    </xf>
    <xf numFmtId="10" fontId="47" fillId="2" borderId="106" xfId="1" applyNumberFormat="1" applyFont="1" applyFill="1" applyBorder="1" applyAlignment="1" applyProtection="1">
      <alignment horizontal="center" vertical="top"/>
      <protection hidden="1"/>
    </xf>
    <xf numFmtId="44" fontId="53" fillId="15" borderId="114" xfId="0" applyNumberFormat="1" applyFont="1" applyFill="1" applyBorder="1" applyAlignment="1" applyProtection="1">
      <alignment horizontal="center" vertical="center"/>
      <protection hidden="1"/>
    </xf>
    <xf numFmtId="44" fontId="53" fillId="15" borderId="115" xfId="0" applyNumberFormat="1" applyFont="1" applyFill="1" applyBorder="1" applyAlignment="1" applyProtection="1">
      <alignment horizontal="center" vertical="center"/>
      <protection hidden="1"/>
    </xf>
    <xf numFmtId="44" fontId="53" fillId="15" borderId="116" xfId="0" applyNumberFormat="1" applyFont="1" applyFill="1" applyBorder="1" applyAlignment="1" applyProtection="1">
      <alignment horizontal="center" vertical="center"/>
      <protection hidden="1"/>
    </xf>
    <xf numFmtId="0" fontId="23" fillId="0" borderId="111" xfId="0" applyFont="1" applyBorder="1" applyAlignment="1" applyProtection="1">
      <alignment horizontal="center" vertical="center" wrapText="1"/>
      <protection hidden="1"/>
    </xf>
    <xf numFmtId="0" fontId="23" fillId="0" borderId="111" xfId="0" applyFont="1" applyBorder="1" applyAlignment="1" applyProtection="1">
      <alignment horizontal="center" vertical="center"/>
      <protection hidden="1"/>
    </xf>
    <xf numFmtId="44" fontId="52" fillId="2" borderId="0" xfId="0" applyNumberFormat="1" applyFont="1" applyFill="1" applyAlignment="1" applyProtection="1">
      <alignment horizontal="center" vertical="center"/>
      <protection hidden="1"/>
    </xf>
    <xf numFmtId="44" fontId="52" fillId="2" borderId="106" xfId="0" applyNumberFormat="1" applyFont="1" applyFill="1" applyBorder="1" applyAlignment="1" applyProtection="1">
      <alignment horizontal="center" vertical="center"/>
      <protection hidden="1"/>
    </xf>
    <xf numFmtId="10" fontId="21" fillId="0" borderId="0" xfId="0" applyNumberFormat="1" applyFont="1" applyAlignment="1" applyProtection="1">
      <alignment horizontal="center" vertical="center"/>
      <protection hidden="1"/>
    </xf>
    <xf numFmtId="10" fontId="21" fillId="0" borderId="117" xfId="0" applyNumberFormat="1" applyFont="1" applyBorder="1" applyAlignment="1" applyProtection="1">
      <alignment horizontal="center" vertical="center"/>
      <protection hidden="1"/>
    </xf>
    <xf numFmtId="0" fontId="0" fillId="0" borderId="0" xfId="0" applyAlignment="1" applyProtection="1">
      <alignment horizontal="right" vertical="center" wrapText="1"/>
      <protection hidden="1"/>
    </xf>
    <xf numFmtId="0" fontId="0" fillId="0" borderId="106" xfId="0" applyBorder="1" applyAlignment="1" applyProtection="1">
      <alignment horizontal="right" vertical="center" wrapText="1"/>
      <protection hidden="1"/>
    </xf>
    <xf numFmtId="0" fontId="0" fillId="0" borderId="112" xfId="0" applyBorder="1" applyAlignment="1" applyProtection="1">
      <alignment horizontal="right" vertical="center" wrapText="1"/>
      <protection hidden="1"/>
    </xf>
    <xf numFmtId="0" fontId="0" fillId="0" borderId="112" xfId="0" applyBorder="1" applyAlignment="1" applyProtection="1">
      <alignment horizontal="right" vertical="center"/>
      <protection hidden="1"/>
    </xf>
    <xf numFmtId="0" fontId="0" fillId="0" borderId="0" xfId="0" applyAlignment="1" applyProtection="1">
      <alignment horizontal="right" vertical="center"/>
      <protection hidden="1"/>
    </xf>
    <xf numFmtId="0" fontId="0" fillId="0" borderId="106" xfId="0" applyBorder="1" applyAlignment="1" applyProtection="1">
      <alignment horizontal="right" vertical="center"/>
      <protection hidden="1"/>
    </xf>
    <xf numFmtId="44" fontId="21" fillId="0" borderId="0" xfId="1" applyFont="1" applyBorder="1" applyAlignment="1" applyProtection="1">
      <alignment horizontal="center" vertical="center"/>
      <protection hidden="1"/>
    </xf>
    <xf numFmtId="44" fontId="21" fillId="0" borderId="106" xfId="1" applyFont="1" applyBorder="1" applyAlignment="1" applyProtection="1">
      <alignment horizontal="center" vertical="center"/>
      <protection hidden="1"/>
    </xf>
    <xf numFmtId="44" fontId="45" fillId="0" borderId="112" xfId="1" applyFont="1" applyBorder="1" applyAlignment="1" applyProtection="1">
      <alignment horizontal="center" vertical="center"/>
      <protection hidden="1"/>
    </xf>
    <xf numFmtId="44" fontId="45" fillId="0" borderId="0" xfId="1" applyFont="1" applyBorder="1" applyAlignment="1" applyProtection="1">
      <alignment horizontal="center" vertical="center"/>
      <protection hidden="1"/>
    </xf>
    <xf numFmtId="44" fontId="45" fillId="0" borderId="106" xfId="1" applyFont="1" applyBorder="1" applyAlignment="1" applyProtection="1">
      <alignment horizontal="center" vertical="center"/>
      <protection hidden="1"/>
    </xf>
    <xf numFmtId="44" fontId="21" fillId="0" borderId="112" xfId="1" applyFont="1" applyBorder="1" applyAlignment="1" applyProtection="1">
      <alignment horizontal="center" vertical="center"/>
      <protection hidden="1"/>
    </xf>
    <xf numFmtId="44" fontId="46" fillId="0" borderId="107" xfId="1" applyFont="1" applyBorder="1" applyAlignment="1" applyProtection="1">
      <alignment horizontal="center" vertical="center"/>
      <protection hidden="1"/>
    </xf>
    <xf numFmtId="44" fontId="46" fillId="0" borderId="108" xfId="1" applyFont="1" applyBorder="1" applyAlignment="1" applyProtection="1">
      <alignment horizontal="center" vertical="center"/>
      <protection hidden="1"/>
    </xf>
    <xf numFmtId="44" fontId="46" fillId="0" borderId="109" xfId="1" applyFont="1" applyBorder="1" applyAlignment="1" applyProtection="1">
      <alignment horizontal="center" vertical="center"/>
      <protection hidden="1"/>
    </xf>
    <xf numFmtId="44" fontId="59" fillId="0" borderId="107" xfId="1" applyFont="1" applyBorder="1" applyAlignment="1" applyProtection="1">
      <alignment horizontal="center" vertical="center"/>
      <protection hidden="1"/>
    </xf>
    <xf numFmtId="44" fontId="59" fillId="0" borderId="108" xfId="1" applyFont="1" applyBorder="1" applyAlignment="1" applyProtection="1">
      <alignment horizontal="center" vertical="center"/>
      <protection hidden="1"/>
    </xf>
    <xf numFmtId="44" fontId="59" fillId="0" borderId="109" xfId="1" applyFont="1" applyBorder="1" applyAlignment="1" applyProtection="1">
      <alignment horizontal="center" vertical="center"/>
      <protection hidden="1"/>
    </xf>
    <xf numFmtId="44" fontId="59" fillId="0" borderId="107" xfId="1" applyFont="1" applyFill="1" applyBorder="1" applyAlignment="1" applyProtection="1">
      <alignment horizontal="center" vertical="center"/>
      <protection hidden="1"/>
    </xf>
    <xf numFmtId="44" fontId="59" fillId="0" borderId="108" xfId="1" applyFont="1" applyFill="1" applyBorder="1" applyAlignment="1" applyProtection="1">
      <alignment horizontal="center" vertical="center"/>
      <protection hidden="1"/>
    </xf>
    <xf numFmtId="44" fontId="59" fillId="0" borderId="109" xfId="1" applyFont="1" applyFill="1" applyBorder="1" applyAlignment="1" applyProtection="1">
      <alignment horizontal="center" vertical="center"/>
      <protection hidden="1"/>
    </xf>
    <xf numFmtId="44" fontId="55" fillId="0" borderId="107" xfId="0" applyNumberFormat="1" applyFont="1" applyBorder="1" applyAlignment="1" applyProtection="1">
      <alignment horizontal="center" vertical="center"/>
      <protection hidden="1"/>
    </xf>
    <xf numFmtId="44" fontId="55" fillId="0" borderId="108" xfId="0" applyNumberFormat="1" applyFont="1" applyBorder="1" applyAlignment="1" applyProtection="1">
      <alignment horizontal="center" vertical="center"/>
      <protection hidden="1"/>
    </xf>
    <xf numFmtId="44" fontId="55" fillId="0" borderId="109" xfId="0" applyNumberFormat="1" applyFont="1" applyBorder="1" applyAlignment="1" applyProtection="1">
      <alignment horizontal="center" vertical="center"/>
      <protection hidden="1"/>
    </xf>
    <xf numFmtId="0" fontId="56" fillId="0" borderId="0" xfId="0" applyFont="1" applyAlignment="1" applyProtection="1">
      <alignment horizontal="right" vertical="center"/>
      <protection hidden="1"/>
    </xf>
    <xf numFmtId="44" fontId="57" fillId="0" borderId="0" xfId="1" applyFont="1" applyAlignment="1" applyProtection="1">
      <alignment horizontal="center" vertical="center"/>
      <protection hidden="1"/>
    </xf>
    <xf numFmtId="0" fontId="56" fillId="0" borderId="0" xfId="0" applyFont="1" applyAlignment="1" applyProtection="1">
      <alignment horizontal="center" vertical="center"/>
      <protection hidden="1"/>
    </xf>
    <xf numFmtId="2" fontId="3" fillId="0" borderId="15" xfId="0" applyNumberFormat="1" applyFont="1" applyBorder="1" applyAlignment="1" applyProtection="1">
      <alignment horizontal="center" vertical="center" wrapText="1"/>
    </xf>
    <xf numFmtId="0" fontId="3" fillId="4" borderId="10" xfId="0" applyFont="1" applyFill="1" applyBorder="1" applyAlignment="1" applyProtection="1">
      <alignment vertical="center" wrapText="1"/>
    </xf>
    <xf numFmtId="2" fontId="3" fillId="0" borderId="17" xfId="0" applyNumberFormat="1" applyFont="1" applyBorder="1" applyAlignment="1" applyProtection="1">
      <alignment horizontal="center" vertical="center"/>
    </xf>
    <xf numFmtId="2" fontId="3" fillId="0" borderId="22" xfId="0" applyNumberFormat="1" applyFont="1" applyBorder="1" applyAlignment="1" applyProtection="1">
      <alignment horizontal="center" vertical="center"/>
    </xf>
    <xf numFmtId="2" fontId="3" fillId="10" borderId="24" xfId="0" applyNumberFormat="1" applyFont="1" applyFill="1" applyBorder="1" applyAlignment="1" applyProtection="1">
      <alignment horizontal="center" vertical="center"/>
    </xf>
    <xf numFmtId="2" fontId="3" fillId="0" borderId="22" xfId="0" applyNumberFormat="1" applyFont="1" applyBorder="1" applyAlignment="1" applyProtection="1">
      <alignment horizontal="center" vertical="center" wrapText="1"/>
    </xf>
    <xf numFmtId="0" fontId="10" fillId="4" borderId="10" xfId="0" applyFont="1" applyFill="1" applyBorder="1" applyAlignment="1" applyProtection="1">
      <alignment vertical="center" wrapText="1"/>
    </xf>
    <xf numFmtId="0" fontId="3" fillId="3" borderId="20" xfId="0" applyFont="1" applyFill="1" applyBorder="1" applyAlignment="1" applyProtection="1">
      <alignment vertical="center" wrapText="1"/>
    </xf>
    <xf numFmtId="2" fontId="3" fillId="0" borderId="17" xfId="0" applyNumberFormat="1" applyFont="1" applyBorder="1" applyAlignment="1" applyProtection="1">
      <alignment horizontal="center" vertical="center" wrapText="1"/>
    </xf>
    <xf numFmtId="0" fontId="3" fillId="4" borderId="10" xfId="0" applyFont="1" applyFill="1" applyBorder="1" applyAlignment="1" applyProtection="1">
      <alignment vertical="center"/>
    </xf>
    <xf numFmtId="2" fontId="3" fillId="0" borderId="25" xfId="0" applyNumberFormat="1" applyFont="1" applyBorder="1" applyAlignment="1" applyProtection="1">
      <alignment horizontal="center" vertical="center" wrapText="1"/>
    </xf>
    <xf numFmtId="0" fontId="3" fillId="8" borderId="10" xfId="0" applyFont="1" applyFill="1" applyBorder="1" applyAlignment="1" applyProtection="1">
      <alignment vertical="center"/>
    </xf>
    <xf numFmtId="0" fontId="3" fillId="3" borderId="31" xfId="0" applyFont="1" applyFill="1" applyBorder="1" applyAlignment="1" applyProtection="1">
      <alignment vertical="center" wrapText="1"/>
    </xf>
    <xf numFmtId="2" fontId="3" fillId="0" borderId="24" xfId="0" applyNumberFormat="1" applyFont="1" applyBorder="1" applyAlignment="1" applyProtection="1">
      <alignment horizontal="center" vertical="center" wrapText="1"/>
    </xf>
    <xf numFmtId="2" fontId="3" fillId="0" borderId="71" xfId="0" applyNumberFormat="1" applyFont="1" applyBorder="1" applyAlignment="1" applyProtection="1">
      <alignment horizontal="center" vertical="center"/>
    </xf>
    <xf numFmtId="0" fontId="3" fillId="3" borderId="69" xfId="0" applyFont="1" applyFill="1" applyBorder="1" applyAlignment="1" applyProtection="1">
      <alignment vertical="center" wrapText="1"/>
    </xf>
    <xf numFmtId="2" fontId="3" fillId="0" borderId="21" xfId="0" applyNumberFormat="1" applyFont="1" applyBorder="1" applyAlignment="1" applyProtection="1">
      <alignment horizontal="center" vertical="center"/>
    </xf>
    <xf numFmtId="2" fontId="3" fillId="0" borderId="23" xfId="0" applyNumberFormat="1" applyFont="1" applyBorder="1" applyAlignment="1" applyProtection="1">
      <alignment horizontal="center" vertical="center" wrapText="1"/>
    </xf>
    <xf numFmtId="2" fontId="3" fillId="0" borderId="23" xfId="0" applyNumberFormat="1" applyFont="1" applyBorder="1" applyAlignment="1" applyProtection="1">
      <alignment horizontal="center" vertical="center"/>
    </xf>
    <xf numFmtId="2" fontId="3" fillId="0" borderId="26" xfId="0" applyNumberFormat="1" applyFont="1" applyBorder="1" applyAlignment="1" applyProtection="1">
      <alignment horizontal="center" vertical="center"/>
    </xf>
    <xf numFmtId="2" fontId="3" fillId="0" borderId="25" xfId="0" applyNumberFormat="1" applyFont="1" applyBorder="1" applyAlignment="1" applyProtection="1">
      <alignment horizontal="center" vertical="center"/>
    </xf>
    <xf numFmtId="2" fontId="3" fillId="2" borderId="22" xfId="0" applyNumberFormat="1" applyFont="1" applyFill="1" applyBorder="1" applyAlignment="1" applyProtection="1">
      <alignment horizontal="center" vertical="center"/>
    </xf>
    <xf numFmtId="2" fontId="3" fillId="0" borderId="62" xfId="0" applyNumberFormat="1" applyFont="1" applyBorder="1" applyAlignment="1" applyProtection="1">
      <alignment horizontal="center" vertical="center" wrapText="1"/>
    </xf>
  </cellXfs>
  <cellStyles count="6">
    <cellStyle name="Hipervínculo" xfId="5" builtinId="8"/>
    <cellStyle name="Moneda" xfId="1" builtinId="4"/>
    <cellStyle name="Normal" xfId="0" builtinId="0"/>
    <cellStyle name="Normal 2" xfId="4"/>
    <cellStyle name="Normal 3 2" xfId="3"/>
    <cellStyle name="Porcentaje" xfId="2" builtinId="5"/>
  </cellStyles>
  <dxfs count="3180">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color theme="0"/>
      </font>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color theme="0"/>
      </font>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color theme="0"/>
      </font>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b val="0"/>
        <i val="0"/>
        <color rgb="FFC00000"/>
      </font>
    </dxf>
    <dxf>
      <font>
        <b/>
        <i/>
        <color rgb="FF00B050"/>
      </font>
    </dxf>
    <dxf>
      <font>
        <b/>
        <i/>
        <color rgb="FFC00000"/>
      </font>
    </dxf>
    <dxf>
      <font>
        <b/>
        <i val="0"/>
        <color rgb="FF00B050"/>
      </font>
    </dxf>
    <dxf>
      <font>
        <b/>
        <i val="0"/>
        <color rgb="FFC00000"/>
      </font>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b/>
        <i/>
        <color rgb="FFC00000"/>
      </font>
      <fill>
        <patternFill>
          <bgColor theme="0"/>
        </patternFill>
      </fill>
    </dxf>
    <dxf>
      <font>
        <b/>
        <i/>
        <color rgb="FF00B050"/>
      </font>
      <fill>
        <patternFill>
          <bgColor theme="0"/>
        </patternFill>
      </fill>
    </dxf>
    <dxf>
      <font>
        <b/>
        <i/>
        <color rgb="FF00B050"/>
      </font>
      <fill>
        <patternFill>
          <bgColor theme="0"/>
        </patternFill>
      </fill>
    </dxf>
    <dxf>
      <font>
        <b/>
        <i/>
        <color rgb="FFC00000"/>
      </font>
      <fill>
        <patternFill>
          <bgColor theme="0"/>
        </patternFill>
      </fill>
    </dxf>
    <dxf>
      <font>
        <b/>
        <i val="0"/>
        <color rgb="FF00B050"/>
      </font>
    </dxf>
    <dxf>
      <font>
        <b/>
        <i val="0"/>
        <color rgb="FFC00000"/>
      </font>
    </dxf>
    <dxf>
      <font>
        <b/>
        <i/>
        <color rgb="FF00B050"/>
      </font>
      <fill>
        <patternFill>
          <bgColor theme="0"/>
        </patternFill>
      </fill>
    </dxf>
    <dxf>
      <font>
        <b/>
        <i/>
        <color rgb="FFC00000"/>
      </font>
      <fill>
        <patternFill>
          <bgColor theme="0"/>
        </patternFill>
      </fill>
    </dxf>
    <dxf>
      <font>
        <b/>
        <i val="0"/>
        <color rgb="FF00B050"/>
      </font>
    </dxf>
    <dxf>
      <font>
        <b/>
        <i val="0"/>
        <color rgb="FFC00000"/>
      </font>
    </dxf>
    <dxf>
      <font>
        <b/>
        <i/>
        <color rgb="FF00B050"/>
      </font>
      <fill>
        <patternFill>
          <bgColor theme="0"/>
        </patternFill>
      </fill>
    </dxf>
    <dxf>
      <font>
        <b/>
        <i/>
        <color rgb="FFC00000"/>
      </font>
      <fill>
        <patternFill>
          <bgColor theme="0"/>
        </patternFill>
      </fill>
    </dxf>
    <dxf>
      <font>
        <b/>
        <i val="0"/>
        <color rgb="FF00B050"/>
      </font>
    </dxf>
    <dxf>
      <font>
        <b/>
        <i val="0"/>
        <color rgb="FFC00000"/>
      </font>
    </dxf>
    <dxf>
      <font>
        <b/>
        <i/>
        <color rgb="FF00B050"/>
      </font>
      <fill>
        <patternFill>
          <bgColor theme="0"/>
        </patternFill>
      </fill>
    </dxf>
    <dxf>
      <font>
        <b/>
        <i/>
        <color rgb="FFC00000"/>
      </font>
      <fill>
        <patternFill>
          <bgColor theme="0"/>
        </patternFill>
      </fill>
    </dxf>
    <dxf>
      <font>
        <b/>
        <i val="0"/>
        <color rgb="FF00B050"/>
      </font>
    </dxf>
    <dxf>
      <font>
        <b/>
        <i val="0"/>
        <color rgb="FFC00000"/>
      </font>
    </dxf>
    <dxf>
      <font>
        <b/>
        <i/>
        <color rgb="FF00B050"/>
      </font>
      <fill>
        <patternFill>
          <bgColor theme="0"/>
        </patternFill>
      </fill>
    </dxf>
    <dxf>
      <font>
        <b/>
        <i/>
        <color rgb="FFC00000"/>
      </font>
      <fill>
        <patternFill>
          <bgColor theme="0"/>
        </patternFill>
      </fill>
    </dxf>
    <dxf>
      <font>
        <b/>
        <i val="0"/>
        <color rgb="FF00B050"/>
      </font>
    </dxf>
    <dxf>
      <font>
        <b/>
        <i val="0"/>
        <color rgb="FFC00000"/>
      </font>
    </dxf>
    <dxf>
      <font>
        <b/>
        <i val="0"/>
        <color rgb="FF00B050"/>
      </font>
    </dxf>
    <dxf>
      <font>
        <b/>
        <i val="0"/>
        <color rgb="FFC00000"/>
      </font>
    </dxf>
    <dxf>
      <font>
        <b/>
        <i/>
        <color rgb="FF00B050"/>
      </font>
    </dxf>
    <dxf>
      <font>
        <b/>
        <i/>
        <color rgb="FFC00000"/>
      </font>
    </dxf>
    <dxf>
      <font>
        <b/>
        <i val="0"/>
        <color rgb="FF00B050"/>
      </font>
    </dxf>
    <dxf>
      <font>
        <b/>
        <i val="0"/>
        <color rgb="FFC00000"/>
      </font>
    </dxf>
    <dxf>
      <font>
        <b/>
        <i/>
        <color rgb="FF00B050"/>
      </font>
    </dxf>
    <dxf>
      <font>
        <b/>
        <i/>
        <color rgb="FFC00000"/>
      </font>
    </dxf>
    <dxf>
      <font>
        <b/>
        <i/>
        <color rgb="FF00B050"/>
      </font>
    </dxf>
    <dxf>
      <font>
        <b/>
        <i/>
        <color rgb="FFC00000"/>
      </font>
    </dxf>
    <dxf>
      <font>
        <b/>
        <i val="0"/>
        <color rgb="FF00B050"/>
      </font>
    </dxf>
    <dxf>
      <font>
        <b/>
        <i val="0"/>
        <color rgb="FFC00000"/>
      </font>
    </dxf>
    <dxf>
      <font>
        <b val="0"/>
        <i val="0"/>
        <color rgb="FF00B050"/>
      </font>
      <fill>
        <patternFill>
          <bgColor theme="0"/>
        </patternFill>
      </fill>
    </dxf>
    <dxf>
      <font>
        <b val="0"/>
        <i val="0"/>
        <color rgb="FFC00000"/>
      </font>
      <fill>
        <patternFill>
          <bgColor theme="0"/>
        </patternFill>
      </fill>
    </dxf>
    <dxf>
      <font>
        <color rgb="FF00B050"/>
      </font>
      <fill>
        <patternFill>
          <bgColor theme="9" tint="0.79998168889431442"/>
        </patternFill>
      </fill>
    </dxf>
    <dxf>
      <font>
        <color rgb="FFC00000"/>
      </font>
      <fill>
        <patternFill>
          <bgColor rgb="FFFECACA"/>
        </patternFill>
      </fill>
    </dxf>
    <dxf>
      <font>
        <color rgb="FF00B050"/>
      </font>
    </dxf>
    <dxf>
      <font>
        <color rgb="FFC00000"/>
      </font>
    </dxf>
    <dxf>
      <font>
        <color rgb="FF00B050"/>
      </font>
      <fill>
        <patternFill>
          <bgColor theme="9" tint="0.79998168889431442"/>
        </patternFill>
      </fill>
    </dxf>
    <dxf>
      <font>
        <color rgb="FFC00000"/>
      </font>
      <fill>
        <patternFill>
          <bgColor rgb="FFFECACA"/>
        </patternFill>
      </fill>
    </dxf>
    <dxf>
      <font>
        <b val="0"/>
        <i val="0"/>
        <color rgb="FF00B050"/>
      </font>
      <fill>
        <patternFill>
          <bgColor theme="0"/>
        </patternFill>
      </fill>
    </dxf>
    <dxf>
      <font>
        <b val="0"/>
        <i val="0"/>
        <color rgb="FFC00000"/>
      </font>
      <fill>
        <patternFill>
          <bgColor theme="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b val="0"/>
        <i val="0"/>
        <color rgb="FFC00000"/>
      </font>
    </dxf>
    <dxf>
      <font>
        <color rgb="FF00B050"/>
      </font>
    </dxf>
    <dxf>
      <font>
        <b val="0"/>
        <i val="0"/>
        <color rgb="FFC00000"/>
      </font>
    </dxf>
    <dxf>
      <font>
        <b val="0"/>
        <i val="0"/>
        <color rgb="FFC00000"/>
      </font>
    </dxf>
    <dxf>
      <font>
        <b val="0"/>
        <i val="0"/>
        <color rgb="FFC00000"/>
      </font>
    </dxf>
    <dxf>
      <font>
        <b val="0"/>
        <i val="0"/>
        <color rgb="FFC00000"/>
      </font>
    </dxf>
    <dxf>
      <font>
        <color theme="0"/>
      </font>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s-AR" sz="1800"/>
              <a:t>CURVA DE INVERSION </a:t>
            </a:r>
          </a:p>
          <a:p>
            <a:pPr>
              <a:defRPr sz="1800"/>
            </a:pPr>
            <a:r>
              <a:rPr lang="es-AR" sz="1800"/>
              <a:t> PROYECTADA VS REAL </a:t>
            </a:r>
          </a:p>
        </c:rich>
      </c:tx>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0.1141904994318972"/>
          <c:y val="0.14156519555201441"/>
          <c:w val="0.85201610332158495"/>
          <c:h val="0.64128125326813179"/>
        </c:manualLayout>
      </c:layout>
      <c:lineChart>
        <c:grouping val="standard"/>
        <c:varyColors val="0"/>
        <c:ser>
          <c:idx val="0"/>
          <c:order val="0"/>
          <c:tx>
            <c:v>PROYECTADO ACUMULADO</c:v>
          </c:tx>
          <c:spPr>
            <a:ln w="28575" cap="rnd">
              <a:solidFill>
                <a:schemeClr val="bg1">
                  <a:lumMod val="85000"/>
                </a:schemeClr>
              </a:solidFill>
              <a:prstDash val="sysDash"/>
              <a:round/>
            </a:ln>
            <a:effectLst/>
          </c:spPr>
          <c:marker>
            <c:symbol val="circle"/>
            <c:size val="5"/>
            <c:spPr>
              <a:solidFill>
                <a:schemeClr val="bg1">
                  <a:lumMod val="85000"/>
                </a:schemeClr>
              </a:solidFill>
              <a:ln w="9525">
                <a:solidFill>
                  <a:schemeClr val="bg1">
                    <a:lumMod val="85000"/>
                  </a:schemeClr>
                </a:solidFill>
              </a:ln>
              <a:effectLst/>
            </c:spPr>
          </c:marker>
          <c:dPt>
            <c:idx val="1"/>
            <c:marker>
              <c:symbol val="circle"/>
              <c:size val="5"/>
              <c:spPr>
                <a:solidFill>
                  <a:schemeClr val="bg1">
                    <a:lumMod val="85000"/>
                  </a:schemeClr>
                </a:solidFill>
                <a:ln w="9525">
                  <a:solidFill>
                    <a:schemeClr val="bg1">
                      <a:lumMod val="85000"/>
                    </a:schemeClr>
                  </a:solidFill>
                </a:ln>
                <a:effectLst/>
              </c:spPr>
            </c:marker>
            <c:bubble3D val="0"/>
            <c:spPr>
              <a:ln w="19050" cap="rnd">
                <a:solidFill>
                  <a:schemeClr val="bg1">
                    <a:lumMod val="85000"/>
                  </a:schemeClr>
                </a:solidFill>
                <a:prstDash val="sysDash"/>
                <a:round/>
              </a:ln>
              <a:effectLst/>
            </c:spPr>
            <c:extLst>
              <c:ext xmlns:c16="http://schemas.microsoft.com/office/drawing/2014/chart" uri="{C3380CC4-5D6E-409C-BE32-E72D297353CC}">
                <c16:uniqueId val="{00000001-87BE-4190-81B1-559186E6F1BD}"/>
              </c:ext>
            </c:extLst>
          </c:dPt>
          <c:dPt>
            <c:idx val="2"/>
            <c:marker>
              <c:symbol val="circle"/>
              <c:size val="5"/>
              <c:spPr>
                <a:solidFill>
                  <a:schemeClr val="bg1">
                    <a:lumMod val="85000"/>
                  </a:schemeClr>
                </a:solidFill>
                <a:ln w="9525">
                  <a:solidFill>
                    <a:schemeClr val="bg1">
                      <a:lumMod val="85000"/>
                    </a:schemeClr>
                  </a:solidFill>
                </a:ln>
                <a:effectLst/>
              </c:spPr>
            </c:marker>
            <c:bubble3D val="0"/>
            <c:spPr>
              <a:ln w="19050" cap="rnd">
                <a:solidFill>
                  <a:schemeClr val="bg1">
                    <a:lumMod val="85000"/>
                  </a:schemeClr>
                </a:solidFill>
                <a:prstDash val="sysDash"/>
                <a:round/>
              </a:ln>
              <a:effectLst/>
            </c:spPr>
            <c:extLst>
              <c:ext xmlns:c16="http://schemas.microsoft.com/office/drawing/2014/chart" uri="{C3380CC4-5D6E-409C-BE32-E72D297353CC}">
                <c16:uniqueId val="{00000003-87BE-4190-81B1-559186E6F1BD}"/>
              </c:ext>
            </c:extLst>
          </c:dPt>
          <c:dPt>
            <c:idx val="3"/>
            <c:marker>
              <c:symbol val="circle"/>
              <c:size val="5"/>
              <c:spPr>
                <a:solidFill>
                  <a:schemeClr val="bg1">
                    <a:lumMod val="85000"/>
                  </a:schemeClr>
                </a:solidFill>
                <a:ln w="9525">
                  <a:solidFill>
                    <a:schemeClr val="bg1">
                      <a:lumMod val="85000"/>
                    </a:schemeClr>
                  </a:solidFill>
                </a:ln>
                <a:effectLst/>
              </c:spPr>
            </c:marker>
            <c:bubble3D val="0"/>
            <c:spPr>
              <a:ln w="19050" cap="rnd">
                <a:solidFill>
                  <a:schemeClr val="bg1">
                    <a:lumMod val="85000"/>
                  </a:schemeClr>
                </a:solidFill>
                <a:prstDash val="sysDash"/>
                <a:round/>
              </a:ln>
              <a:effectLst/>
            </c:spPr>
            <c:extLst>
              <c:ext xmlns:c16="http://schemas.microsoft.com/office/drawing/2014/chart" uri="{C3380CC4-5D6E-409C-BE32-E72D297353CC}">
                <c16:uniqueId val="{00000005-87BE-4190-81B1-559186E6F1BD}"/>
              </c:ext>
            </c:extLst>
          </c:dPt>
          <c:dPt>
            <c:idx val="4"/>
            <c:marker>
              <c:symbol val="circle"/>
              <c:size val="5"/>
              <c:spPr>
                <a:solidFill>
                  <a:schemeClr val="bg1">
                    <a:lumMod val="85000"/>
                  </a:schemeClr>
                </a:solidFill>
                <a:ln w="9525">
                  <a:solidFill>
                    <a:schemeClr val="bg1">
                      <a:lumMod val="85000"/>
                    </a:schemeClr>
                  </a:solidFill>
                </a:ln>
                <a:effectLst/>
              </c:spPr>
            </c:marker>
            <c:bubble3D val="0"/>
            <c:spPr>
              <a:ln w="19050" cap="rnd">
                <a:solidFill>
                  <a:schemeClr val="bg1">
                    <a:lumMod val="85000"/>
                  </a:schemeClr>
                </a:solidFill>
                <a:prstDash val="sysDash"/>
                <a:round/>
              </a:ln>
              <a:effectLst/>
            </c:spPr>
            <c:extLst>
              <c:ext xmlns:c16="http://schemas.microsoft.com/office/drawing/2014/chart" uri="{C3380CC4-5D6E-409C-BE32-E72D297353CC}">
                <c16:uniqueId val="{00000007-87BE-4190-81B1-559186E6F1BD}"/>
              </c:ext>
            </c:extLst>
          </c:dPt>
          <c:dPt>
            <c:idx val="5"/>
            <c:marker>
              <c:symbol val="circle"/>
              <c:size val="5"/>
              <c:spPr>
                <a:solidFill>
                  <a:schemeClr val="bg1">
                    <a:lumMod val="85000"/>
                  </a:schemeClr>
                </a:solidFill>
                <a:ln w="9525">
                  <a:solidFill>
                    <a:schemeClr val="bg1">
                      <a:lumMod val="85000"/>
                    </a:schemeClr>
                  </a:solidFill>
                </a:ln>
                <a:effectLst/>
              </c:spPr>
            </c:marker>
            <c:bubble3D val="0"/>
            <c:spPr>
              <a:ln w="19050" cap="rnd">
                <a:solidFill>
                  <a:schemeClr val="bg1">
                    <a:lumMod val="85000"/>
                  </a:schemeClr>
                </a:solidFill>
                <a:prstDash val="sysDash"/>
                <a:round/>
              </a:ln>
              <a:effectLst/>
            </c:spPr>
            <c:extLst>
              <c:ext xmlns:c16="http://schemas.microsoft.com/office/drawing/2014/chart" uri="{C3380CC4-5D6E-409C-BE32-E72D297353CC}">
                <c16:uniqueId val="{00000009-87BE-4190-81B1-559186E6F1BD}"/>
              </c:ext>
            </c:extLst>
          </c:dPt>
          <c:dLbls>
            <c:dLbl>
              <c:idx val="2"/>
              <c:layout>
                <c:manualLayout>
                  <c:x val="4.5576410124705318E-3"/>
                  <c:y val="2.28815045354277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7BE-4190-81B1-559186E6F1B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65000"/>
                      </a:schemeClr>
                    </a:solidFill>
                    <a:latin typeface="+mn-lt"/>
                    <a:ea typeface="+mn-ea"/>
                    <a:cs typeface="+mn-cs"/>
                  </a:defRPr>
                </a:pPr>
                <a:endParaRPr lang="es-A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'CURVAS DE INVERSIÓN'!$C$4:$C$9</c:f>
              <c:strCache>
                <c:ptCount val="6"/>
                <c:pt idx="0">
                  <c:v>MES 1</c:v>
                </c:pt>
                <c:pt idx="1">
                  <c:v>MES 2</c:v>
                </c:pt>
                <c:pt idx="2">
                  <c:v>MES 3</c:v>
                </c:pt>
                <c:pt idx="3">
                  <c:v>MES 4</c:v>
                </c:pt>
                <c:pt idx="4">
                  <c:v>MES 5</c:v>
                </c:pt>
                <c:pt idx="5">
                  <c:v>MES 6</c:v>
                </c:pt>
              </c:strCache>
            </c:strRef>
          </c:cat>
          <c:val>
            <c:numRef>
              <c:f>'CURVAS DE INVERSIÓN'!$D$4:$D$9</c:f>
              <c:numCache>
                <c:formatCode>0.00%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A-87BE-4190-81B1-559186E6F1BD}"/>
            </c:ext>
          </c:extLst>
        </c:ser>
        <c:ser>
          <c:idx val="1"/>
          <c:order val="1"/>
          <c:tx>
            <c:v>REAL ACUMULADO</c:v>
          </c:tx>
          <c:spPr>
            <a:ln w="28575" cap="rnd">
              <a:solidFill>
                <a:srgbClr val="00B050"/>
              </a:solidFill>
              <a:round/>
            </a:ln>
            <a:effectLst/>
          </c:spPr>
          <c:marker>
            <c:symbol val="circle"/>
            <c:size val="5"/>
            <c:spPr>
              <a:solidFill>
                <a:srgbClr val="00B050"/>
              </a:solidFill>
              <a:ln w="9525">
                <a:solidFill>
                  <a:srgbClr val="00B050"/>
                </a:solidFill>
              </a:ln>
              <a:effectLst/>
            </c:spPr>
          </c:marker>
          <c:dLbls>
            <c:dLbl>
              <c:idx val="0"/>
              <c:layout>
                <c:manualLayout>
                  <c:x val="-6.7713523613848761E-2"/>
                  <c:y val="6.744055827948536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7BE-4190-81B1-559186E6F1BD}"/>
                </c:ext>
              </c:extLst>
            </c:dLbl>
            <c:dLbl>
              <c:idx val="1"/>
              <c:layout>
                <c:manualLayout>
                  <c:x val="3.1624447841632655E-3"/>
                  <c:y val="1.75023549662679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7BE-4190-81B1-559186E6F1BD}"/>
                </c:ext>
              </c:extLst>
            </c:dLbl>
            <c:dLbl>
              <c:idx val="2"/>
              <c:layout>
                <c:manualLayout>
                  <c:x val="-6.3496930568297777E-2"/>
                  <c:y val="-5.51161642173887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7BE-4190-81B1-559186E6F1BD}"/>
                </c:ext>
              </c:extLst>
            </c:dLbl>
            <c:dLbl>
              <c:idx val="3"/>
              <c:layout>
                <c:manualLayout>
                  <c:x val="-6.1388634045523348E-3"/>
                  <c:y val="1.750235496626807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7BE-4190-81B1-559186E6F1BD}"/>
                </c:ext>
              </c:extLst>
            </c:dLbl>
            <c:dLbl>
              <c:idx val="4"/>
              <c:layout>
                <c:manualLayout>
                  <c:x val="-9.239299467457383E-3"/>
                  <c:y val="3.90189532429071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7BE-4190-81B1-559186E6F1BD}"/>
                </c:ext>
              </c:extLst>
            </c:dLbl>
            <c:dLbl>
              <c:idx val="5"/>
              <c:layout>
                <c:manualLayout>
                  <c:x val="-9.731585240752523E-3"/>
                  <c:y val="3.90189532429071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7BE-4190-81B1-559186E6F1B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'CURVAS DE INVERSIÓN'!$C$4:$C$9</c:f>
              <c:strCache>
                <c:ptCount val="6"/>
                <c:pt idx="0">
                  <c:v>MES 1</c:v>
                </c:pt>
                <c:pt idx="1">
                  <c:v>MES 2</c:v>
                </c:pt>
                <c:pt idx="2">
                  <c:v>MES 3</c:v>
                </c:pt>
                <c:pt idx="3">
                  <c:v>MES 4</c:v>
                </c:pt>
                <c:pt idx="4">
                  <c:v>MES 5</c:v>
                </c:pt>
                <c:pt idx="5">
                  <c:v>MES 6</c:v>
                </c:pt>
              </c:strCache>
            </c:strRef>
          </c:cat>
          <c:val>
            <c:numRef>
              <c:f>'CURVAS DE INVERSIÓN'!$E$4:$E$9</c:f>
              <c:numCache>
                <c:formatCode>0.00%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11-87BE-4190-81B1-559186E6F1BD}"/>
            </c:ext>
          </c:extLst>
        </c:ser>
        <c:dLbls>
          <c:dLblPos val="t"/>
          <c:showLegendKey val="0"/>
          <c:showVal val="1"/>
          <c:showCatName val="0"/>
          <c:showSerName val="0"/>
          <c:showPercent val="0"/>
          <c:showBubbleSize val="0"/>
        </c:dLbls>
        <c:marker val="1"/>
        <c:smooth val="0"/>
        <c:axId val="1896219536"/>
        <c:axId val="1896195824"/>
      </c:lineChart>
      <c:catAx>
        <c:axId val="1896219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600"/>
                  <a:t>PLAZO</a:t>
                </a:r>
                <a:r>
                  <a:rPr lang="es-AR" sz="1600" baseline="0"/>
                  <a:t> DE OBRA</a:t>
                </a:r>
                <a:endParaRPr lang="es-AR" sz="1600"/>
              </a:p>
            </c:rich>
          </c:tx>
          <c:layout>
            <c:manualLayout>
              <c:xMode val="edge"/>
              <c:yMode val="edge"/>
              <c:x val="0.41326447874928168"/>
              <c:y val="0.869999675668949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AR"/>
          </a:p>
        </c:txPr>
        <c:crossAx val="1896195824"/>
        <c:crosses val="autoZero"/>
        <c:auto val="1"/>
        <c:lblAlgn val="ctr"/>
        <c:lblOffset val="100"/>
        <c:noMultiLvlLbl val="0"/>
      </c:catAx>
      <c:valAx>
        <c:axId val="189619582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s-AR" sz="1400"/>
                  <a:t>AVANCE DE OBRA</a:t>
                </a:r>
              </a:p>
            </c:rich>
          </c:tx>
          <c:layout>
            <c:manualLayout>
              <c:xMode val="edge"/>
              <c:yMode val="edge"/>
              <c:x val="1.0899233338854467E-2"/>
              <c:y val="0.33370363144924181"/>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A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AR"/>
          </a:p>
        </c:txPr>
        <c:crossAx val="18962195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2857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243417</xdr:colOff>
      <xdr:row>0</xdr:row>
      <xdr:rowOff>290940</xdr:rowOff>
    </xdr:from>
    <xdr:to>
      <xdr:col>8</xdr:col>
      <xdr:colOff>541866</xdr:colOff>
      <xdr:row>0</xdr:row>
      <xdr:rowOff>1012976</xdr:rowOff>
    </xdr:to>
    <xdr:pic>
      <xdr:nvPicPr>
        <xdr:cNvPr id="8" name="Imagen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290940"/>
          <a:ext cx="10075333" cy="7220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243417</xdr:colOff>
      <xdr:row>0</xdr:row>
      <xdr:rowOff>290940</xdr:rowOff>
    </xdr:from>
    <xdr:to>
      <xdr:col>8</xdr:col>
      <xdr:colOff>656166</xdr:colOff>
      <xdr:row>0</xdr:row>
      <xdr:rowOff>1012976</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17" y="290940"/>
          <a:ext cx="10077449" cy="72203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243417</xdr:colOff>
      <xdr:row>0</xdr:row>
      <xdr:rowOff>290940</xdr:rowOff>
    </xdr:from>
    <xdr:to>
      <xdr:col>8</xdr:col>
      <xdr:colOff>656166</xdr:colOff>
      <xdr:row>0</xdr:row>
      <xdr:rowOff>1012976</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17" y="290940"/>
          <a:ext cx="10077449" cy="72203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243417</xdr:colOff>
      <xdr:row>0</xdr:row>
      <xdr:rowOff>290940</xdr:rowOff>
    </xdr:from>
    <xdr:to>
      <xdr:col>8</xdr:col>
      <xdr:colOff>656166</xdr:colOff>
      <xdr:row>0</xdr:row>
      <xdr:rowOff>1012976</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17" y="290940"/>
          <a:ext cx="10077449" cy="72203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4</xdr:col>
      <xdr:colOff>488590</xdr:colOff>
      <xdr:row>0</xdr:row>
      <xdr:rowOff>78531</xdr:rowOff>
    </xdr:from>
    <xdr:to>
      <xdr:col>16</xdr:col>
      <xdr:colOff>242425</xdr:colOff>
      <xdr:row>0</xdr:row>
      <xdr:rowOff>845126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48070" y="78531"/>
          <a:ext cx="11442915" cy="76659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130053</xdr:colOff>
      <xdr:row>0</xdr:row>
      <xdr:rowOff>128992</xdr:rowOff>
    </xdr:from>
    <xdr:to>
      <xdr:col>14</xdr:col>
      <xdr:colOff>435429</xdr:colOff>
      <xdr:row>45</xdr:row>
      <xdr:rowOff>90276</xdr:rowOff>
    </xdr:to>
    <xdr:graphicFrame macro="">
      <xdr:nvGraphicFramePr>
        <xdr:cNvPr id="2" name="Gráfico 1">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sanchez/Downloads/02-PLAN%20DE%20TRABAJOS%204%20MESES%20-%20OFER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TRABAJOS REFERENCIAL"/>
      <sheetName val="CURVAS DE INVERSIÓN"/>
      <sheetName val="Hoja2"/>
    </sheetNames>
    <sheetDataSet>
      <sheetData sheetId="0"/>
      <sheetData sheetId="1">
        <row r="4">
          <cell r="C4" t="str">
            <v>MES 1</v>
          </cell>
        </row>
      </sheetData>
      <sheetData sheetId="2">
        <row r="10">
          <cell r="A10" t="str">
            <v/>
          </cell>
        </row>
        <row r="20">
          <cell r="A20" t="str">
            <v xml:space="preserve">DOS MILLONES QUINIENTOS MIL </v>
          </cell>
        </row>
        <row r="30">
          <cell r="A30" t="str">
            <v/>
          </cell>
        </row>
        <row r="40">
          <cell r="A40" t="str">
            <v xml:space="preserve">UN MILLÓN DOSCIENTOS CINCUENTA MIL </v>
          </cell>
        </row>
        <row r="50">
          <cell r="A50" t="str">
            <v xml:space="preserve">UN MILLÓN DOSCIENTOS CINCUENTA MIL </v>
          </cell>
        </row>
        <row r="60">
          <cell r="A60" t="str">
            <v xml:space="preserve">UN MILLÓN DOSCIENTOS CINCUENTA MIL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1"/>
  <sheetViews>
    <sheetView tabSelected="1" zoomScale="50" zoomScaleNormal="50" workbookViewId="0">
      <selection activeCell="F14" sqref="F14"/>
    </sheetView>
  </sheetViews>
  <sheetFormatPr baseColWidth="10" defaultColWidth="11.453125" defaultRowHeight="14.5" x14ac:dyDescent="0.35"/>
  <cols>
    <col min="1" max="1" width="3.453125" customWidth="1"/>
    <col min="2" max="2" width="9.54296875" customWidth="1"/>
    <col min="3" max="3" width="66.453125" customWidth="1"/>
    <col min="4" max="4" width="5.54296875" bestFit="1" customWidth="1"/>
    <col min="5" max="5" width="8.54296875" bestFit="1" customWidth="1"/>
    <col min="6" max="6" width="14.453125" bestFit="1" customWidth="1"/>
    <col min="7" max="7" width="15" bestFit="1" customWidth="1"/>
    <col min="8" max="8" width="20" bestFit="1" customWidth="1"/>
    <col min="9" max="9" width="12.54296875" bestFit="1" customWidth="1"/>
    <col min="12" max="12" width="15.453125" bestFit="1" customWidth="1"/>
    <col min="13" max="13" width="18.453125" customWidth="1"/>
    <col min="14" max="14" width="13.1796875" bestFit="1" customWidth="1"/>
  </cols>
  <sheetData>
    <row r="1" spans="1:9" ht="92.5" customHeight="1" thickBot="1" x14ac:dyDescent="0.4">
      <c r="A1" s="1"/>
      <c r="B1" s="507" t="s">
        <v>0</v>
      </c>
      <c r="C1" s="508"/>
      <c r="D1" s="508"/>
      <c r="E1" s="508"/>
      <c r="F1" s="508"/>
      <c r="G1" s="508"/>
      <c r="H1" s="508"/>
      <c r="I1" s="509"/>
    </row>
    <row r="2" spans="1:9" ht="15" thickBot="1" x14ac:dyDescent="0.4">
      <c r="A2" s="1"/>
      <c r="B2" s="490" t="s">
        <v>1</v>
      </c>
      <c r="C2" s="491"/>
      <c r="D2" s="491"/>
      <c r="E2" s="491"/>
      <c r="F2" s="491"/>
      <c r="G2" s="491"/>
      <c r="H2" s="491"/>
      <c r="I2" s="492"/>
    </row>
    <row r="3" spans="1:9" x14ac:dyDescent="0.35">
      <c r="A3" s="1"/>
      <c r="B3" s="510" t="s">
        <v>2</v>
      </c>
      <c r="C3" s="511"/>
      <c r="D3" s="511"/>
      <c r="E3" s="512"/>
      <c r="F3" s="513" t="s">
        <v>3</v>
      </c>
      <c r="G3" s="514"/>
      <c r="H3" s="514"/>
      <c r="I3" s="515"/>
    </row>
    <row r="4" spans="1:9" ht="15" thickBot="1" x14ac:dyDescent="0.4">
      <c r="A4" s="1"/>
      <c r="B4" s="519" t="s">
        <v>4</v>
      </c>
      <c r="C4" s="520"/>
      <c r="D4" s="520"/>
      <c r="E4" s="521"/>
      <c r="F4" s="516"/>
      <c r="G4" s="517"/>
      <c r="H4" s="517"/>
      <c r="I4" s="518"/>
    </row>
    <row r="5" spans="1:9" ht="15" thickBot="1" x14ac:dyDescent="0.4">
      <c r="A5" s="1"/>
      <c r="B5" s="496"/>
      <c r="C5" s="497"/>
      <c r="D5" s="497"/>
      <c r="E5" s="497"/>
      <c r="F5" s="498"/>
      <c r="G5" s="498"/>
      <c r="H5" s="498"/>
      <c r="I5" s="498"/>
    </row>
    <row r="6" spans="1:9" x14ac:dyDescent="0.35">
      <c r="A6" s="1"/>
      <c r="B6" s="484" t="s">
        <v>5</v>
      </c>
      <c r="C6" s="485"/>
      <c r="D6" s="485"/>
      <c r="E6" s="486"/>
      <c r="F6" s="490" t="s">
        <v>6</v>
      </c>
      <c r="G6" s="491"/>
      <c r="H6" s="491"/>
      <c r="I6" s="492"/>
    </row>
    <row r="7" spans="1:9" ht="15" thickBot="1" x14ac:dyDescent="0.4">
      <c r="A7" s="1"/>
      <c r="B7" s="487"/>
      <c r="C7" s="488"/>
      <c r="D7" s="488"/>
      <c r="E7" s="489"/>
      <c r="F7" s="493"/>
      <c r="G7" s="494"/>
      <c r="H7" s="494"/>
      <c r="I7" s="495"/>
    </row>
    <row r="8" spans="1:9" ht="15" thickBot="1" x14ac:dyDescent="0.4">
      <c r="A8" s="1"/>
      <c r="B8" s="496"/>
      <c r="C8" s="497"/>
      <c r="D8" s="497"/>
      <c r="E8" s="497"/>
      <c r="F8" s="498"/>
      <c r="G8" s="498"/>
      <c r="H8" s="498"/>
      <c r="I8" s="498"/>
    </row>
    <row r="9" spans="1:9" ht="15" thickBot="1" x14ac:dyDescent="0.4">
      <c r="A9" s="1"/>
      <c r="B9" s="499" t="s">
        <v>7</v>
      </c>
      <c r="C9" s="501" t="s">
        <v>8</v>
      </c>
      <c r="D9" s="503" t="s">
        <v>9</v>
      </c>
      <c r="E9" s="504"/>
      <c r="F9" s="503" t="s">
        <v>10</v>
      </c>
      <c r="G9" s="505"/>
      <c r="H9" s="505"/>
      <c r="I9" s="506"/>
    </row>
    <row r="10" spans="1:9" ht="48" customHeight="1" thickBot="1" x14ac:dyDescent="0.4">
      <c r="A10" s="1"/>
      <c r="B10" s="500"/>
      <c r="C10" s="502"/>
      <c r="D10" s="2" t="s">
        <v>11</v>
      </c>
      <c r="E10" s="3" t="s">
        <v>12</v>
      </c>
      <c r="F10" s="4" t="s">
        <v>13</v>
      </c>
      <c r="G10" s="5" t="s">
        <v>14</v>
      </c>
      <c r="H10" s="4" t="s">
        <v>15</v>
      </c>
      <c r="I10" s="4" t="s">
        <v>16</v>
      </c>
    </row>
    <row r="11" spans="1:9" ht="18" customHeight="1" x14ac:dyDescent="0.35">
      <c r="A11" s="1"/>
      <c r="B11" s="483" t="s">
        <v>17</v>
      </c>
      <c r="C11" s="483"/>
      <c r="D11" s="483"/>
      <c r="E11" s="483"/>
      <c r="F11" s="483"/>
      <c r="G11" s="483"/>
      <c r="H11" s="483"/>
      <c r="I11" s="483"/>
    </row>
    <row r="12" spans="1:9" ht="15" customHeight="1" thickBot="1" x14ac:dyDescent="0.4">
      <c r="A12" s="1"/>
      <c r="B12" s="482" t="s">
        <v>18</v>
      </c>
      <c r="C12" s="482"/>
      <c r="D12" s="482"/>
      <c r="E12" s="482"/>
      <c r="F12" s="482"/>
      <c r="G12" s="482"/>
      <c r="H12" s="482"/>
      <c r="I12" s="482"/>
    </row>
    <row r="13" spans="1:9" ht="15" thickBot="1" x14ac:dyDescent="0.4">
      <c r="A13" s="1"/>
      <c r="B13" s="6" t="s">
        <v>19</v>
      </c>
      <c r="C13" s="7" t="s">
        <v>20</v>
      </c>
      <c r="D13" s="8"/>
      <c r="E13" s="8"/>
      <c r="F13" s="8"/>
      <c r="G13" s="8"/>
      <c r="H13" s="9">
        <f>SUM(G14:G14)</f>
        <v>0</v>
      </c>
      <c r="I13" s="16" t="e">
        <f>H13/$H$183</f>
        <v>#DIV/0!</v>
      </c>
    </row>
    <row r="14" spans="1:9" ht="15" thickBot="1" x14ac:dyDescent="0.4">
      <c r="A14" s="10"/>
      <c r="B14" s="11" t="s">
        <v>21</v>
      </c>
      <c r="C14" s="12" t="s">
        <v>22</v>
      </c>
      <c r="D14" s="13" t="s">
        <v>23</v>
      </c>
      <c r="E14" s="661">
        <v>1</v>
      </c>
      <c r="F14" s="234">
        <v>0</v>
      </c>
      <c r="G14" s="31">
        <f t="shared" ref="G14" si="0">E14*F14</f>
        <v>0</v>
      </c>
      <c r="H14" s="14"/>
      <c r="I14" s="25" t="e">
        <f>G14/$H$183</f>
        <v>#DIV/0!</v>
      </c>
    </row>
    <row r="15" spans="1:9" ht="15" thickBot="1" x14ac:dyDescent="0.4">
      <c r="B15" s="6">
        <v>2</v>
      </c>
      <c r="C15" s="7" t="s">
        <v>24</v>
      </c>
      <c r="D15" s="8"/>
      <c r="E15" s="662"/>
      <c r="F15" s="15"/>
      <c r="G15" s="8"/>
      <c r="H15" s="9">
        <f>SUM(G16:G28)</f>
        <v>0</v>
      </c>
      <c r="I15" s="16" t="e">
        <f>H15/$H$183</f>
        <v>#DIV/0!</v>
      </c>
    </row>
    <row r="16" spans="1:9" x14ac:dyDescent="0.35">
      <c r="B16" s="32" t="s">
        <v>25</v>
      </c>
      <c r="C16" s="20" t="s">
        <v>26</v>
      </c>
      <c r="D16" s="26" t="s">
        <v>27</v>
      </c>
      <c r="E16" s="663">
        <f>39+9</f>
        <v>48</v>
      </c>
      <c r="F16" s="237">
        <v>0</v>
      </c>
      <c r="G16" s="30">
        <f t="shared" ref="G16:G26" si="1">E16*F16</f>
        <v>0</v>
      </c>
      <c r="H16" s="24"/>
      <c r="I16" s="25" t="e">
        <f t="shared" ref="I16:I23" si="2">G16/$H$183</f>
        <v>#DIV/0!</v>
      </c>
    </row>
    <row r="17" spans="2:9" x14ac:dyDescent="0.35">
      <c r="B17" s="32" t="s">
        <v>28</v>
      </c>
      <c r="C17" s="20" t="s">
        <v>29</v>
      </c>
      <c r="D17" s="26" t="s">
        <v>30</v>
      </c>
      <c r="E17" s="664">
        <v>72</v>
      </c>
      <c r="F17" s="237">
        <v>0</v>
      </c>
      <c r="G17" s="30">
        <f t="shared" si="1"/>
        <v>0</v>
      </c>
      <c r="H17" s="24"/>
      <c r="I17" s="25" t="e">
        <f t="shared" si="2"/>
        <v>#DIV/0!</v>
      </c>
    </row>
    <row r="18" spans="2:9" x14ac:dyDescent="0.35">
      <c r="B18" s="32" t="s">
        <v>31</v>
      </c>
      <c r="C18" s="20" t="s">
        <v>32</v>
      </c>
      <c r="D18" s="26" t="s">
        <v>27</v>
      </c>
      <c r="E18" s="663">
        <f>6+2</f>
        <v>8</v>
      </c>
      <c r="F18" s="237">
        <v>0</v>
      </c>
      <c r="G18" s="30">
        <f t="shared" si="1"/>
        <v>0</v>
      </c>
      <c r="H18" s="24"/>
      <c r="I18" s="25" t="e">
        <f t="shared" si="2"/>
        <v>#DIV/0!</v>
      </c>
    </row>
    <row r="19" spans="2:9" x14ac:dyDescent="0.35">
      <c r="B19" s="32" t="s">
        <v>33</v>
      </c>
      <c r="C19" s="20" t="s">
        <v>34</v>
      </c>
      <c r="D19" s="21" t="s">
        <v>27</v>
      </c>
      <c r="E19" s="664">
        <v>5</v>
      </c>
      <c r="F19" s="237">
        <v>0</v>
      </c>
      <c r="G19" s="30">
        <f t="shared" si="1"/>
        <v>0</v>
      </c>
      <c r="H19" s="24"/>
      <c r="I19" s="25" t="e">
        <f t="shared" si="2"/>
        <v>#DIV/0!</v>
      </c>
    </row>
    <row r="20" spans="2:9" ht="25" x14ac:dyDescent="0.35">
      <c r="B20" s="32" t="s">
        <v>35</v>
      </c>
      <c r="C20" s="20" t="s">
        <v>36</v>
      </c>
      <c r="D20" s="21" t="s">
        <v>27</v>
      </c>
      <c r="E20" s="664">
        <v>19.7</v>
      </c>
      <c r="F20" s="237">
        <v>0</v>
      </c>
      <c r="G20" s="30">
        <f t="shared" si="1"/>
        <v>0</v>
      </c>
      <c r="H20" s="24"/>
      <c r="I20" s="25" t="e">
        <f t="shared" si="2"/>
        <v>#DIV/0!</v>
      </c>
    </row>
    <row r="21" spans="2:9" ht="37.5" x14ac:dyDescent="0.35">
      <c r="B21" s="32" t="s">
        <v>37</v>
      </c>
      <c r="C21" s="20" t="s">
        <v>38</v>
      </c>
      <c r="D21" s="26" t="s">
        <v>39</v>
      </c>
      <c r="E21" s="664">
        <v>6</v>
      </c>
      <c r="F21" s="237">
        <v>0</v>
      </c>
      <c r="G21" s="30">
        <f t="shared" si="1"/>
        <v>0</v>
      </c>
      <c r="H21" s="24"/>
      <c r="I21" s="25" t="e">
        <f t="shared" si="2"/>
        <v>#DIV/0!</v>
      </c>
    </row>
    <row r="22" spans="2:9" ht="25" x14ac:dyDescent="0.35">
      <c r="B22" s="32" t="s">
        <v>40</v>
      </c>
      <c r="C22" s="20" t="s">
        <v>41</v>
      </c>
      <c r="D22" s="26" t="s">
        <v>23</v>
      </c>
      <c r="E22" s="663">
        <v>1</v>
      </c>
      <c r="F22" s="237">
        <v>0</v>
      </c>
      <c r="G22" s="30">
        <f t="shared" si="1"/>
        <v>0</v>
      </c>
      <c r="H22" s="24"/>
      <c r="I22" s="25" t="e">
        <f t="shared" si="2"/>
        <v>#DIV/0!</v>
      </c>
    </row>
    <row r="23" spans="2:9" x14ac:dyDescent="0.35">
      <c r="B23" s="32" t="s">
        <v>42</v>
      </c>
      <c r="C23" s="20" t="s">
        <v>43</v>
      </c>
      <c r="D23" s="26" t="s">
        <v>39</v>
      </c>
      <c r="E23" s="663">
        <v>4</v>
      </c>
      <c r="F23" s="237">
        <v>0</v>
      </c>
      <c r="G23" s="30">
        <f t="shared" si="1"/>
        <v>0</v>
      </c>
      <c r="H23" s="24"/>
      <c r="I23" s="25" t="e">
        <f t="shared" si="2"/>
        <v>#DIV/0!</v>
      </c>
    </row>
    <row r="24" spans="2:9" x14ac:dyDescent="0.35">
      <c r="B24" s="32" t="s">
        <v>44</v>
      </c>
      <c r="C24" s="20" t="s">
        <v>45</v>
      </c>
      <c r="D24" s="26" t="s">
        <v>23</v>
      </c>
      <c r="E24" s="663">
        <v>1</v>
      </c>
      <c r="F24" s="237">
        <v>0</v>
      </c>
      <c r="G24" s="30">
        <f t="shared" ref="G24" si="3">E24*F24</f>
        <v>0</v>
      </c>
      <c r="H24" s="24"/>
      <c r="I24" s="25" t="e">
        <f t="shared" ref="I24" si="4">G24/$H$183</f>
        <v>#DIV/0!</v>
      </c>
    </row>
    <row r="25" spans="2:9" ht="30.65" customHeight="1" x14ac:dyDescent="0.35">
      <c r="B25" s="32" t="s">
        <v>46</v>
      </c>
      <c r="C25" s="20" t="s">
        <v>47</v>
      </c>
      <c r="D25" s="26" t="s">
        <v>23</v>
      </c>
      <c r="E25" s="663">
        <v>1</v>
      </c>
      <c r="F25" s="237">
        <v>0</v>
      </c>
      <c r="G25" s="30">
        <f t="shared" si="1"/>
        <v>0</v>
      </c>
      <c r="H25" s="24"/>
      <c r="I25" s="25" t="e">
        <f>G25/$H$183</f>
        <v>#DIV/0!</v>
      </c>
    </row>
    <row r="26" spans="2:9" ht="25" x14ac:dyDescent="0.35">
      <c r="B26" s="32" t="s">
        <v>48</v>
      </c>
      <c r="C26" s="20" t="s">
        <v>49</v>
      </c>
      <c r="D26" s="204" t="s">
        <v>23</v>
      </c>
      <c r="E26" s="665">
        <v>1</v>
      </c>
      <c r="F26" s="237">
        <v>0</v>
      </c>
      <c r="G26" s="23">
        <f t="shared" si="1"/>
        <v>0</v>
      </c>
      <c r="H26" s="24"/>
      <c r="I26" s="25" t="e">
        <f>G26/$H$183</f>
        <v>#DIV/0!</v>
      </c>
    </row>
    <row r="27" spans="2:9" ht="40" customHeight="1" x14ac:dyDescent="0.35">
      <c r="B27" s="32" t="s">
        <v>50</v>
      </c>
      <c r="C27" s="20" t="s">
        <v>51</v>
      </c>
      <c r="D27" s="21" t="s">
        <v>23</v>
      </c>
      <c r="E27" s="666">
        <v>1</v>
      </c>
      <c r="F27" s="237">
        <v>0</v>
      </c>
      <c r="G27" s="23">
        <f>E27*F27</f>
        <v>0</v>
      </c>
      <c r="H27" s="24"/>
      <c r="I27" s="25" t="e">
        <f>G27/$H$183</f>
        <v>#DIV/0!</v>
      </c>
    </row>
    <row r="28" spans="2:9" ht="25.5" thickBot="1" x14ac:dyDescent="0.4">
      <c r="B28" s="32" t="s">
        <v>52</v>
      </c>
      <c r="C28" s="20" t="s">
        <v>53</v>
      </c>
      <c r="D28" s="26" t="s">
        <v>23</v>
      </c>
      <c r="E28" s="664">
        <v>1</v>
      </c>
      <c r="F28" s="237">
        <v>0</v>
      </c>
      <c r="G28" s="23">
        <f t="shared" ref="G28" si="5">E28*F28</f>
        <v>0</v>
      </c>
      <c r="H28" s="24"/>
      <c r="I28" s="25" t="e">
        <f>G28/$H$183</f>
        <v>#DIV/0!</v>
      </c>
    </row>
    <row r="29" spans="2:9" ht="15" thickBot="1" x14ac:dyDescent="0.4">
      <c r="B29" s="27">
        <v>3</v>
      </c>
      <c r="C29" s="7" t="s">
        <v>54</v>
      </c>
      <c r="D29" s="33"/>
      <c r="E29" s="667"/>
      <c r="F29" s="34"/>
      <c r="G29" s="35"/>
      <c r="H29" s="9">
        <f>SUM(G31:G43)</f>
        <v>0</v>
      </c>
      <c r="I29" s="16" t="e">
        <f>H29/$H$183</f>
        <v>#DIV/0!</v>
      </c>
    </row>
    <row r="30" spans="2:9" x14ac:dyDescent="0.35">
      <c r="B30" s="36"/>
      <c r="C30" s="17" t="s">
        <v>55</v>
      </c>
      <c r="D30" s="18"/>
      <c r="E30" s="668"/>
      <c r="F30" s="19"/>
      <c r="G30" s="18"/>
      <c r="H30" s="18"/>
      <c r="I30" s="439"/>
    </row>
    <row r="31" spans="2:9" x14ac:dyDescent="0.35">
      <c r="B31" s="32" t="s">
        <v>56</v>
      </c>
      <c r="C31" s="37" t="s">
        <v>57</v>
      </c>
      <c r="D31" s="21" t="s">
        <v>27</v>
      </c>
      <c r="E31" s="664">
        <v>4.0999999999999996</v>
      </c>
      <c r="F31" s="237">
        <v>0</v>
      </c>
      <c r="G31" s="38">
        <f>E31*F31</f>
        <v>0</v>
      </c>
      <c r="H31" s="24"/>
      <c r="I31" s="25" t="e">
        <f>G31/$H$183</f>
        <v>#DIV/0!</v>
      </c>
    </row>
    <row r="32" spans="2:9" ht="25" x14ac:dyDescent="0.35">
      <c r="B32" s="32" t="s">
        <v>58</v>
      </c>
      <c r="C32" s="20" t="s">
        <v>59</v>
      </c>
      <c r="D32" s="26" t="s">
        <v>27</v>
      </c>
      <c r="E32" s="663">
        <v>44</v>
      </c>
      <c r="F32" s="237">
        <v>0</v>
      </c>
      <c r="G32" s="38">
        <f t="shared" ref="G32:G39" si="6">E32*F32</f>
        <v>0</v>
      </c>
      <c r="H32" s="181"/>
      <c r="I32" s="25" t="e">
        <f>G32/$H$183</f>
        <v>#DIV/0!</v>
      </c>
    </row>
    <row r="33" spans="2:9" x14ac:dyDescent="0.35">
      <c r="B33" s="32" t="s">
        <v>60</v>
      </c>
      <c r="C33" s="20" t="s">
        <v>61</v>
      </c>
      <c r="D33" s="26" t="s">
        <v>39</v>
      </c>
      <c r="E33" s="663">
        <v>5</v>
      </c>
      <c r="F33" s="237">
        <v>0</v>
      </c>
      <c r="G33" s="38">
        <f>E33*F33</f>
        <v>0</v>
      </c>
      <c r="H33" s="24"/>
      <c r="I33" s="25" t="e">
        <f>G33/$H$183</f>
        <v>#DIV/0!</v>
      </c>
    </row>
    <row r="34" spans="2:9" x14ac:dyDescent="0.35">
      <c r="B34" s="36"/>
      <c r="C34" s="17" t="s">
        <v>62</v>
      </c>
      <c r="D34" s="18"/>
      <c r="E34" s="668"/>
      <c r="F34" s="19"/>
      <c r="G34" s="18"/>
      <c r="H34" s="18"/>
      <c r="I34" s="440"/>
    </row>
    <row r="35" spans="2:9" x14ac:dyDescent="0.35">
      <c r="B35" s="32" t="s">
        <v>63</v>
      </c>
      <c r="C35" s="20" t="s">
        <v>64</v>
      </c>
      <c r="D35" s="26" t="s">
        <v>30</v>
      </c>
      <c r="E35" s="664">
        <v>9</v>
      </c>
      <c r="F35" s="234">
        <v>0</v>
      </c>
      <c r="G35" s="38">
        <f t="shared" si="6"/>
        <v>0</v>
      </c>
      <c r="H35" s="24"/>
      <c r="I35" s="25" t="e">
        <f>G35/$H$183</f>
        <v>#DIV/0!</v>
      </c>
    </row>
    <row r="36" spans="2:9" x14ac:dyDescent="0.35">
      <c r="B36" s="36"/>
      <c r="C36" s="17" t="s">
        <v>65</v>
      </c>
      <c r="D36" s="18"/>
      <c r="E36" s="668"/>
      <c r="F36" s="19"/>
      <c r="G36" s="18"/>
      <c r="H36" s="18"/>
      <c r="I36" s="440"/>
    </row>
    <row r="37" spans="2:9" ht="25" x14ac:dyDescent="0.35">
      <c r="B37" s="32" t="s">
        <v>66</v>
      </c>
      <c r="C37" s="20" t="s">
        <v>67</v>
      </c>
      <c r="D37" s="41" t="s">
        <v>27</v>
      </c>
      <c r="E37" s="664">
        <v>5</v>
      </c>
      <c r="F37" s="234">
        <v>0</v>
      </c>
      <c r="G37" s="38">
        <f t="shared" si="6"/>
        <v>0</v>
      </c>
      <c r="H37" s="24"/>
      <c r="I37" s="25" t="e">
        <f>G37/$H$183</f>
        <v>#DIV/0!</v>
      </c>
    </row>
    <row r="38" spans="2:9" x14ac:dyDescent="0.35">
      <c r="B38" s="36"/>
      <c r="C38" s="17" t="s">
        <v>68</v>
      </c>
      <c r="D38" s="18"/>
      <c r="E38" s="668"/>
      <c r="F38" s="19"/>
      <c r="G38" s="18"/>
      <c r="H38" s="18"/>
      <c r="I38" s="440"/>
    </row>
    <row r="39" spans="2:9" ht="37.5" x14ac:dyDescent="0.35">
      <c r="B39" s="32" t="s">
        <v>69</v>
      </c>
      <c r="C39" s="20" t="s">
        <v>70</v>
      </c>
      <c r="D39" s="41" t="s">
        <v>27</v>
      </c>
      <c r="E39" s="664">
        <f>12+8+8.5</f>
        <v>28.5</v>
      </c>
      <c r="F39" s="234">
        <v>0</v>
      </c>
      <c r="G39" s="38">
        <f t="shared" si="6"/>
        <v>0</v>
      </c>
      <c r="H39" s="24"/>
      <c r="I39" s="25" t="e">
        <f>G39/$H$183</f>
        <v>#DIV/0!</v>
      </c>
    </row>
    <row r="40" spans="2:9" x14ac:dyDescent="0.35">
      <c r="B40" s="36"/>
      <c r="C40" s="17" t="s">
        <v>71</v>
      </c>
      <c r="D40" s="18"/>
      <c r="E40" s="668"/>
      <c r="F40" s="19"/>
      <c r="G40" s="18"/>
      <c r="H40" s="18"/>
      <c r="I40" s="440"/>
    </row>
    <row r="41" spans="2:9" ht="37.5" x14ac:dyDescent="0.35">
      <c r="B41" s="32" t="s">
        <v>72</v>
      </c>
      <c r="C41" s="40" t="s">
        <v>73</v>
      </c>
      <c r="D41" s="41" t="s">
        <v>27</v>
      </c>
      <c r="E41" s="664">
        <f>191+45</f>
        <v>236</v>
      </c>
      <c r="F41" s="237">
        <v>0</v>
      </c>
      <c r="G41" s="38">
        <f>E41*F41</f>
        <v>0</v>
      </c>
      <c r="H41" s="24"/>
      <c r="I41" s="25" t="e">
        <f>G41/$H$183</f>
        <v>#DIV/0!</v>
      </c>
    </row>
    <row r="42" spans="2:9" x14ac:dyDescent="0.35">
      <c r="B42" s="32" t="s">
        <v>74</v>
      </c>
      <c r="C42" s="20" t="s">
        <v>75</v>
      </c>
      <c r="D42" s="26" t="s">
        <v>30</v>
      </c>
      <c r="E42" s="663">
        <v>3</v>
      </c>
      <c r="F42" s="237">
        <v>0</v>
      </c>
      <c r="G42" s="38">
        <f t="shared" ref="G42:G43" si="7">E42*F42</f>
        <v>0</v>
      </c>
      <c r="H42" s="24"/>
      <c r="I42" s="25" t="e">
        <f>G42/$H$183</f>
        <v>#DIV/0!</v>
      </c>
    </row>
    <row r="43" spans="2:9" ht="15" thickBot="1" x14ac:dyDescent="0.4">
      <c r="B43" s="32" t="s">
        <v>76</v>
      </c>
      <c r="C43" s="20" t="s">
        <v>77</v>
      </c>
      <c r="D43" s="26" t="s">
        <v>30</v>
      </c>
      <c r="E43" s="663">
        <f>12+35</f>
        <v>47</v>
      </c>
      <c r="F43" s="237">
        <v>0</v>
      </c>
      <c r="G43" s="38">
        <f t="shared" si="7"/>
        <v>0</v>
      </c>
      <c r="H43" s="24"/>
      <c r="I43" s="25" t="e">
        <f>G43/$H$183</f>
        <v>#DIV/0!</v>
      </c>
    </row>
    <row r="44" spans="2:9" ht="15" thickBot="1" x14ac:dyDescent="0.4">
      <c r="B44" s="27">
        <v>4</v>
      </c>
      <c r="C44" s="7" t="s">
        <v>78</v>
      </c>
      <c r="D44" s="33"/>
      <c r="E44" s="667"/>
      <c r="F44" s="34"/>
      <c r="G44" s="35"/>
      <c r="H44" s="9">
        <f>SUM(G45:G47)</f>
        <v>0</v>
      </c>
      <c r="I44" s="16" t="e">
        <f>H44/$H$183</f>
        <v>#DIV/0!</v>
      </c>
    </row>
    <row r="45" spans="2:9" ht="25" x14ac:dyDescent="0.35">
      <c r="B45" s="32" t="s">
        <v>79</v>
      </c>
      <c r="C45" s="37" t="s">
        <v>80</v>
      </c>
      <c r="D45" s="26" t="s">
        <v>27</v>
      </c>
      <c r="E45" s="664">
        <v>45</v>
      </c>
      <c r="F45" s="234">
        <v>0</v>
      </c>
      <c r="G45" s="39">
        <f t="shared" ref="G45:G47" si="8">E45*F45</f>
        <v>0</v>
      </c>
      <c r="H45" s="182"/>
      <c r="I45" s="25" t="e">
        <f>G45/$H$183</f>
        <v>#DIV/0!</v>
      </c>
    </row>
    <row r="46" spans="2:9" ht="25" x14ac:dyDescent="0.35">
      <c r="B46" s="32" t="s">
        <v>81</v>
      </c>
      <c r="C46" s="37" t="s">
        <v>82</v>
      </c>
      <c r="D46" s="26" t="s">
        <v>23</v>
      </c>
      <c r="E46" s="664">
        <v>1</v>
      </c>
      <c r="F46" s="234">
        <v>0</v>
      </c>
      <c r="G46" s="39">
        <f t="shared" ref="G46" si="9">E46*F46</f>
        <v>0</v>
      </c>
      <c r="H46" s="184"/>
      <c r="I46" s="25" t="e">
        <f>G46/$H$183</f>
        <v>#DIV/0!</v>
      </c>
    </row>
    <row r="47" spans="2:9" x14ac:dyDescent="0.35">
      <c r="B47" s="32" t="s">
        <v>83</v>
      </c>
      <c r="C47" s="37" t="s">
        <v>84</v>
      </c>
      <c r="D47" s="26" t="s">
        <v>23</v>
      </c>
      <c r="E47" s="664">
        <v>1</v>
      </c>
      <c r="F47" s="234">
        <v>0</v>
      </c>
      <c r="G47" s="39">
        <f t="shared" si="8"/>
        <v>0</v>
      </c>
      <c r="H47" s="181"/>
      <c r="I47" s="25" t="e">
        <f>G47/$H$183</f>
        <v>#DIV/0!</v>
      </c>
    </row>
    <row r="48" spans="2:9" ht="15" thickBot="1" x14ac:dyDescent="0.4">
      <c r="B48" s="27">
        <v>5</v>
      </c>
      <c r="C48" s="7" t="s">
        <v>85</v>
      </c>
      <c r="D48" s="8"/>
      <c r="E48" s="662"/>
      <c r="F48" s="15"/>
      <c r="G48" s="8"/>
      <c r="H48" s="9">
        <f>SUM(G50:G59)</f>
        <v>0</v>
      </c>
      <c r="I48" s="16" t="e">
        <f>H48/$H$183</f>
        <v>#DIV/0!</v>
      </c>
    </row>
    <row r="49" spans="2:9" x14ac:dyDescent="0.35">
      <c r="B49" s="36"/>
      <c r="C49" s="17" t="s">
        <v>86</v>
      </c>
      <c r="D49" s="18"/>
      <c r="E49" s="668"/>
      <c r="F49" s="19"/>
      <c r="G49" s="18"/>
      <c r="H49" s="18"/>
      <c r="I49" s="440"/>
    </row>
    <row r="50" spans="2:9" ht="37.5" x14ac:dyDescent="0.35">
      <c r="B50" s="28" t="s">
        <v>87</v>
      </c>
      <c r="C50" s="29" t="s">
        <v>88</v>
      </c>
      <c r="D50" s="21" t="s">
        <v>39</v>
      </c>
      <c r="E50" s="669">
        <v>3</v>
      </c>
      <c r="F50" s="237">
        <v>0</v>
      </c>
      <c r="G50" s="30">
        <f t="shared" ref="G50:G53" si="10">E50*F50</f>
        <v>0</v>
      </c>
      <c r="H50" s="187"/>
      <c r="I50" s="25" t="e">
        <f>G50/$H$183</f>
        <v>#DIV/0!</v>
      </c>
    </row>
    <row r="51" spans="2:9" ht="25" x14ac:dyDescent="0.35">
      <c r="B51" s="28" t="s">
        <v>89</v>
      </c>
      <c r="C51" s="29" t="s">
        <v>90</v>
      </c>
      <c r="D51" s="21" t="s">
        <v>39</v>
      </c>
      <c r="E51" s="669">
        <v>1</v>
      </c>
      <c r="F51" s="237">
        <v>0</v>
      </c>
      <c r="G51" s="30">
        <f t="shared" si="10"/>
        <v>0</v>
      </c>
      <c r="H51" s="187"/>
      <c r="I51" s="25" t="e">
        <f>G51/$H$183</f>
        <v>#DIV/0!</v>
      </c>
    </row>
    <row r="52" spans="2:9" ht="25" x14ac:dyDescent="0.35">
      <c r="B52" s="28" t="s">
        <v>91</v>
      </c>
      <c r="C52" s="29" t="s">
        <v>92</v>
      </c>
      <c r="D52" s="21" t="s">
        <v>39</v>
      </c>
      <c r="E52" s="669">
        <v>1</v>
      </c>
      <c r="F52" s="237">
        <v>0</v>
      </c>
      <c r="G52" s="30">
        <f t="shared" si="10"/>
        <v>0</v>
      </c>
      <c r="I52" s="25" t="e">
        <f>G52/$H$183</f>
        <v>#DIV/0!</v>
      </c>
    </row>
    <row r="53" spans="2:9" ht="25" x14ac:dyDescent="0.35">
      <c r="B53" s="28" t="s">
        <v>93</v>
      </c>
      <c r="C53" s="29" t="s">
        <v>94</v>
      </c>
      <c r="D53" s="21" t="s">
        <v>39</v>
      </c>
      <c r="E53" s="669">
        <f>2+4+6</f>
        <v>12</v>
      </c>
      <c r="F53" s="237">
        <v>0</v>
      </c>
      <c r="G53" s="30">
        <f t="shared" si="10"/>
        <v>0</v>
      </c>
      <c r="I53" s="25" t="e">
        <f>G53/$H$183</f>
        <v>#DIV/0!</v>
      </c>
    </row>
    <row r="54" spans="2:9" x14ac:dyDescent="0.35">
      <c r="B54" s="36"/>
      <c r="C54" s="17" t="s">
        <v>95</v>
      </c>
      <c r="D54" s="18"/>
      <c r="E54" s="668"/>
      <c r="F54" s="19"/>
      <c r="G54" s="18"/>
      <c r="H54" s="18"/>
      <c r="I54" s="440"/>
    </row>
    <row r="55" spans="2:9" ht="25" x14ac:dyDescent="0.35">
      <c r="B55" s="28" t="s">
        <v>96</v>
      </c>
      <c r="C55" s="29" t="s">
        <v>97</v>
      </c>
      <c r="D55" s="21" t="s">
        <v>39</v>
      </c>
      <c r="E55" s="669">
        <v>3</v>
      </c>
      <c r="F55" s="237">
        <v>0</v>
      </c>
      <c r="G55" s="30">
        <f t="shared" ref="G55:G59" si="11">E55*F55</f>
        <v>0</v>
      </c>
      <c r="H55" s="24"/>
      <c r="I55" s="25" t="e">
        <f>G55/$H$183</f>
        <v>#DIV/0!</v>
      </c>
    </row>
    <row r="56" spans="2:9" ht="25" x14ac:dyDescent="0.35">
      <c r="B56" s="28" t="s">
        <v>98</v>
      </c>
      <c r="C56" s="29" t="s">
        <v>99</v>
      </c>
      <c r="D56" s="21" t="s">
        <v>23</v>
      </c>
      <c r="E56" s="669">
        <v>1</v>
      </c>
      <c r="F56" s="237">
        <v>0</v>
      </c>
      <c r="G56" s="30">
        <f t="shared" si="11"/>
        <v>0</v>
      </c>
      <c r="I56" s="25" t="e">
        <f t="shared" ref="I56:I59" si="12">G56/$H$183</f>
        <v>#DIV/0!</v>
      </c>
    </row>
    <row r="57" spans="2:9" ht="37.5" x14ac:dyDescent="0.35">
      <c r="B57" s="28" t="s">
        <v>100</v>
      </c>
      <c r="C57" s="29" t="s">
        <v>101</v>
      </c>
      <c r="D57" s="21" t="s">
        <v>39</v>
      </c>
      <c r="E57" s="669">
        <v>6</v>
      </c>
      <c r="F57" s="237">
        <v>0</v>
      </c>
      <c r="G57" s="30">
        <f t="shared" si="11"/>
        <v>0</v>
      </c>
      <c r="I57" s="25" t="e">
        <f t="shared" si="12"/>
        <v>#DIV/0!</v>
      </c>
    </row>
    <row r="58" spans="2:9" ht="37.5" x14ac:dyDescent="0.35">
      <c r="B58" s="28" t="s">
        <v>102</v>
      </c>
      <c r="C58" s="29" t="s">
        <v>103</v>
      </c>
      <c r="D58" s="21" t="s">
        <v>23</v>
      </c>
      <c r="E58" s="669">
        <v>1</v>
      </c>
      <c r="F58" s="237">
        <v>0</v>
      </c>
      <c r="G58" s="30">
        <f t="shared" si="11"/>
        <v>0</v>
      </c>
      <c r="I58" s="25" t="e">
        <f t="shared" si="12"/>
        <v>#DIV/0!</v>
      </c>
    </row>
    <row r="59" spans="2:9" ht="15" thickBot="1" x14ac:dyDescent="0.4">
      <c r="B59" s="28" t="s">
        <v>104</v>
      </c>
      <c r="C59" s="29" t="s">
        <v>105</v>
      </c>
      <c r="D59" s="21" t="s">
        <v>23</v>
      </c>
      <c r="E59" s="669">
        <v>1</v>
      </c>
      <c r="F59" s="237">
        <v>0</v>
      </c>
      <c r="G59" s="30">
        <f t="shared" si="11"/>
        <v>0</v>
      </c>
      <c r="I59" s="25" t="e">
        <f t="shared" si="12"/>
        <v>#DIV/0!</v>
      </c>
    </row>
    <row r="60" spans="2:9" ht="15" thickBot="1" x14ac:dyDescent="0.4">
      <c r="B60" s="27">
        <v>6</v>
      </c>
      <c r="C60" s="8" t="s">
        <v>106</v>
      </c>
      <c r="D60" s="47"/>
      <c r="E60" s="670"/>
      <c r="F60" s="48"/>
      <c r="G60" s="47"/>
      <c r="H60" s="9">
        <f>SUM(G61:G62)</f>
        <v>0</v>
      </c>
      <c r="I60" s="16" t="e">
        <f>H60/$H$183</f>
        <v>#DIV/0!</v>
      </c>
    </row>
    <row r="61" spans="2:9" ht="25" x14ac:dyDescent="0.35">
      <c r="B61" s="45" t="s">
        <v>107</v>
      </c>
      <c r="C61" s="49" t="s">
        <v>108</v>
      </c>
      <c r="D61" s="13" t="s">
        <v>39</v>
      </c>
      <c r="E61" s="661">
        <v>5</v>
      </c>
      <c r="F61" s="266">
        <v>0</v>
      </c>
      <c r="G61" s="79">
        <f>E61*F61</f>
        <v>0</v>
      </c>
      <c r="H61" s="24"/>
      <c r="I61" s="25" t="e">
        <f>G61/$H$183</f>
        <v>#DIV/0!</v>
      </c>
    </row>
    <row r="62" spans="2:9" ht="25.5" thickBot="1" x14ac:dyDescent="0.4">
      <c r="B62" s="45" t="s">
        <v>109</v>
      </c>
      <c r="C62" s="49" t="s">
        <v>110</v>
      </c>
      <c r="D62" s="74" t="s">
        <v>39</v>
      </c>
      <c r="E62" s="671">
        <v>3</v>
      </c>
      <c r="F62" s="255">
        <v>0</v>
      </c>
      <c r="G62" s="224">
        <f>E62*F62</f>
        <v>0</v>
      </c>
      <c r="H62" s="24"/>
      <c r="I62" s="25" t="e">
        <f>G62/$H$183</f>
        <v>#DIV/0!</v>
      </c>
    </row>
    <row r="63" spans="2:9" ht="15" thickBot="1" x14ac:dyDescent="0.4">
      <c r="B63" s="27">
        <v>7</v>
      </c>
      <c r="C63" s="53" t="s">
        <v>111</v>
      </c>
      <c r="D63" s="54"/>
      <c r="E63" s="672"/>
      <c r="F63" s="55"/>
      <c r="G63" s="56"/>
      <c r="H63" s="9">
        <f>SUM(G65:G69)</f>
        <v>0</v>
      </c>
      <c r="I63" s="16" t="e">
        <f>H63/$H$183</f>
        <v>#DIV/0!</v>
      </c>
    </row>
    <row r="64" spans="2:9" x14ac:dyDescent="0.35">
      <c r="B64" s="57"/>
      <c r="C64" s="58" t="s">
        <v>112</v>
      </c>
      <c r="D64" s="59"/>
      <c r="E64" s="673"/>
      <c r="F64" s="60"/>
      <c r="G64" s="59"/>
      <c r="H64" s="59"/>
      <c r="I64" s="439"/>
    </row>
    <row r="65" spans="2:9" ht="50" x14ac:dyDescent="0.35">
      <c r="B65" s="26" t="s">
        <v>113</v>
      </c>
      <c r="C65" s="37" t="s">
        <v>114</v>
      </c>
      <c r="D65" s="21" t="s">
        <v>27</v>
      </c>
      <c r="E65" s="666">
        <f>136+50+105+(118-44)+135</f>
        <v>500</v>
      </c>
      <c r="F65" s="234">
        <v>0</v>
      </c>
      <c r="G65" s="39">
        <f t="shared" ref="G65:G69" si="13">E65*F65</f>
        <v>0</v>
      </c>
      <c r="H65" s="185"/>
      <c r="I65" s="25" t="e">
        <f>G65/$H$183</f>
        <v>#DIV/0!</v>
      </c>
    </row>
    <row r="66" spans="2:9" ht="37.5" x14ac:dyDescent="0.35">
      <c r="B66" s="26" t="s">
        <v>115</v>
      </c>
      <c r="C66" s="37" t="s">
        <v>116</v>
      </c>
      <c r="D66" s="21" t="s">
        <v>27</v>
      </c>
      <c r="E66" s="666">
        <f>140</f>
        <v>140</v>
      </c>
      <c r="F66" s="234">
        <v>0</v>
      </c>
      <c r="G66" s="39">
        <f t="shared" si="13"/>
        <v>0</v>
      </c>
      <c r="H66" s="186"/>
      <c r="I66" s="25" t="e">
        <f t="shared" ref="I66:I69" si="14">G66/$H$183</f>
        <v>#DIV/0!</v>
      </c>
    </row>
    <row r="67" spans="2:9" ht="50" x14ac:dyDescent="0.35">
      <c r="B67" s="26" t="s">
        <v>117</v>
      </c>
      <c r="C67" s="37" t="s">
        <v>118</v>
      </c>
      <c r="D67" s="21" t="s">
        <v>27</v>
      </c>
      <c r="E67" s="674">
        <f>35+45+45+101</f>
        <v>226</v>
      </c>
      <c r="F67" s="234">
        <v>0</v>
      </c>
      <c r="G67" s="39">
        <f t="shared" si="13"/>
        <v>0</v>
      </c>
      <c r="H67" s="186"/>
      <c r="I67" s="25" t="e">
        <f t="shared" si="14"/>
        <v>#DIV/0!</v>
      </c>
    </row>
    <row r="68" spans="2:9" ht="25" x14ac:dyDescent="0.35">
      <c r="B68" s="26" t="s">
        <v>119</v>
      </c>
      <c r="C68" s="37" t="s">
        <v>120</v>
      </c>
      <c r="D68" s="21" t="s">
        <v>27</v>
      </c>
      <c r="E68" s="674">
        <v>190</v>
      </c>
      <c r="F68" s="234">
        <v>0</v>
      </c>
      <c r="G68" s="39">
        <f t="shared" ref="G68" si="15">E68*F68</f>
        <v>0</v>
      </c>
      <c r="H68" s="186"/>
      <c r="I68" s="25" t="e">
        <f t="shared" ref="I68" si="16">G68/$H$183</f>
        <v>#DIV/0!</v>
      </c>
    </row>
    <row r="69" spans="2:9" ht="50" x14ac:dyDescent="0.35">
      <c r="B69" s="26" t="s">
        <v>121</v>
      </c>
      <c r="C69" s="37" t="s">
        <v>122</v>
      </c>
      <c r="D69" s="26" t="s">
        <v>23</v>
      </c>
      <c r="E69" s="674">
        <v>1</v>
      </c>
      <c r="F69" s="234">
        <v>0</v>
      </c>
      <c r="G69" s="39">
        <f t="shared" si="13"/>
        <v>0</v>
      </c>
      <c r="H69" s="184"/>
      <c r="I69" s="25" t="e">
        <f t="shared" si="14"/>
        <v>#DIV/0!</v>
      </c>
    </row>
    <row r="70" spans="2:9" ht="15" thickBot="1" x14ac:dyDescent="0.4">
      <c r="B70" s="6">
        <v>8</v>
      </c>
      <c r="C70" s="7" t="s">
        <v>123</v>
      </c>
      <c r="D70" s="47"/>
      <c r="E70" s="670"/>
      <c r="F70" s="48"/>
      <c r="G70" s="62"/>
      <c r="H70" s="9">
        <f>SUM(G72:G118)</f>
        <v>0</v>
      </c>
      <c r="I70" s="16" t="e">
        <f>H70/$H$183</f>
        <v>#DIV/0!</v>
      </c>
    </row>
    <row r="71" spans="2:9" x14ac:dyDescent="0.35">
      <c r="B71" s="57"/>
      <c r="C71" s="58" t="s">
        <v>124</v>
      </c>
      <c r="D71" s="59"/>
      <c r="E71" s="673"/>
      <c r="F71" s="60"/>
      <c r="G71" s="59"/>
      <c r="H71" s="221"/>
      <c r="I71" s="439"/>
    </row>
    <row r="72" spans="2:9" x14ac:dyDescent="0.35">
      <c r="B72" s="46" t="s">
        <v>125</v>
      </c>
      <c r="C72" s="40" t="s">
        <v>126</v>
      </c>
      <c r="D72" s="41" t="s">
        <v>23</v>
      </c>
      <c r="E72" s="664">
        <v>1</v>
      </c>
      <c r="F72" s="243">
        <v>0</v>
      </c>
      <c r="G72" s="43">
        <f t="shared" ref="G72:G75" si="17">E72*F72</f>
        <v>0</v>
      </c>
      <c r="H72" s="222"/>
      <c r="I72" s="218" t="e">
        <f>G72/$H$183</f>
        <v>#DIV/0!</v>
      </c>
    </row>
    <row r="73" spans="2:9" x14ac:dyDescent="0.35">
      <c r="B73" s="46" t="s">
        <v>127</v>
      </c>
      <c r="C73" s="37" t="s">
        <v>128</v>
      </c>
      <c r="D73" s="21" t="s">
        <v>23</v>
      </c>
      <c r="E73" s="664">
        <v>1</v>
      </c>
      <c r="F73" s="244">
        <v>0</v>
      </c>
      <c r="G73" s="39">
        <f t="shared" si="17"/>
        <v>0</v>
      </c>
      <c r="H73" s="181"/>
      <c r="I73" s="44" t="e">
        <f t="shared" ref="I73:I75" si="18">G73/$H$183</f>
        <v>#DIV/0!</v>
      </c>
    </row>
    <row r="74" spans="2:9" ht="25" x14ac:dyDescent="0.35">
      <c r="B74" s="46" t="s">
        <v>129</v>
      </c>
      <c r="C74" s="37" t="s">
        <v>130</v>
      </c>
      <c r="D74" s="21" t="s">
        <v>23</v>
      </c>
      <c r="E74" s="664">
        <v>1</v>
      </c>
      <c r="F74" s="244">
        <v>0</v>
      </c>
      <c r="G74" s="39">
        <f t="shared" si="17"/>
        <v>0</v>
      </c>
      <c r="H74" s="181"/>
      <c r="I74" s="44" t="e">
        <f t="shared" si="18"/>
        <v>#DIV/0!</v>
      </c>
    </row>
    <row r="75" spans="2:9" ht="25" x14ac:dyDescent="0.35">
      <c r="B75" s="46" t="s">
        <v>131</v>
      </c>
      <c r="C75" s="219" t="s">
        <v>132</v>
      </c>
      <c r="D75" s="220" t="s">
        <v>39</v>
      </c>
      <c r="E75" s="675">
        <v>1</v>
      </c>
      <c r="F75" s="253">
        <v>0</v>
      </c>
      <c r="G75" s="202">
        <f t="shared" si="17"/>
        <v>0</v>
      </c>
      <c r="H75" s="223"/>
      <c r="I75" s="206" t="e">
        <f t="shared" si="18"/>
        <v>#DIV/0!</v>
      </c>
    </row>
    <row r="76" spans="2:9" x14ac:dyDescent="0.35">
      <c r="B76" s="36"/>
      <c r="C76" s="200" t="s">
        <v>133</v>
      </c>
      <c r="D76" s="180"/>
      <c r="E76" s="676"/>
      <c r="F76" s="201"/>
      <c r="G76" s="180"/>
      <c r="H76" s="180"/>
      <c r="I76" s="441"/>
    </row>
    <row r="77" spans="2:9" ht="25" x14ac:dyDescent="0.35">
      <c r="B77" s="46" t="s">
        <v>134</v>
      </c>
      <c r="C77" s="40" t="s">
        <v>135</v>
      </c>
      <c r="D77" s="42" t="s">
        <v>136</v>
      </c>
      <c r="E77" s="677">
        <v>1</v>
      </c>
      <c r="F77" s="243">
        <v>0</v>
      </c>
      <c r="G77" s="43">
        <f t="shared" ref="G77:G97" si="19">E77*F77</f>
        <v>0</v>
      </c>
      <c r="H77" s="177"/>
      <c r="I77" s="52" t="e">
        <f>G77/$H$183</f>
        <v>#DIV/0!</v>
      </c>
    </row>
    <row r="78" spans="2:9" ht="25" x14ac:dyDescent="0.35">
      <c r="B78" s="46" t="s">
        <v>137</v>
      </c>
      <c r="C78" s="37" t="s">
        <v>138</v>
      </c>
      <c r="D78" s="22" t="s">
        <v>136</v>
      </c>
      <c r="E78" s="664">
        <v>1</v>
      </c>
      <c r="F78" s="244">
        <v>0</v>
      </c>
      <c r="G78" s="39">
        <f t="shared" si="19"/>
        <v>0</v>
      </c>
      <c r="H78" s="178"/>
      <c r="I78" s="25" t="e">
        <f t="shared" ref="I78:I89" si="20">G78/$H$183</f>
        <v>#DIV/0!</v>
      </c>
    </row>
    <row r="79" spans="2:9" ht="41.5" x14ac:dyDescent="0.35">
      <c r="B79" s="46" t="s">
        <v>139</v>
      </c>
      <c r="C79" s="37" t="s">
        <v>140</v>
      </c>
      <c r="D79" s="22" t="s">
        <v>23</v>
      </c>
      <c r="E79" s="664">
        <v>1</v>
      </c>
      <c r="F79" s="244">
        <v>0</v>
      </c>
      <c r="G79" s="39">
        <f t="shared" si="19"/>
        <v>0</v>
      </c>
      <c r="H79" s="178"/>
      <c r="I79" s="25" t="e">
        <f t="shared" si="20"/>
        <v>#DIV/0!</v>
      </c>
    </row>
    <row r="80" spans="2:9" ht="41.5" x14ac:dyDescent="0.35">
      <c r="B80" s="46" t="s">
        <v>141</v>
      </c>
      <c r="C80" s="37" t="s">
        <v>142</v>
      </c>
      <c r="D80" s="22" t="s">
        <v>23</v>
      </c>
      <c r="E80" s="664">
        <v>1</v>
      </c>
      <c r="F80" s="244">
        <v>0</v>
      </c>
      <c r="G80" s="39">
        <f t="shared" si="19"/>
        <v>0</v>
      </c>
      <c r="H80" s="178"/>
      <c r="I80" s="25" t="e">
        <f t="shared" si="20"/>
        <v>#DIV/0!</v>
      </c>
    </row>
    <row r="81" spans="2:9" ht="25" x14ac:dyDescent="0.35">
      <c r="B81" s="46" t="s">
        <v>143</v>
      </c>
      <c r="C81" s="37" t="s">
        <v>144</v>
      </c>
      <c r="D81" s="22" t="s">
        <v>23</v>
      </c>
      <c r="E81" s="664">
        <v>1</v>
      </c>
      <c r="F81" s="244">
        <v>0</v>
      </c>
      <c r="G81" s="39">
        <f t="shared" si="19"/>
        <v>0</v>
      </c>
      <c r="H81" s="178"/>
      <c r="I81" s="25" t="e">
        <f t="shared" si="20"/>
        <v>#DIV/0!</v>
      </c>
    </row>
    <row r="82" spans="2:9" ht="25" x14ac:dyDescent="0.35">
      <c r="B82" s="46" t="s">
        <v>145</v>
      </c>
      <c r="C82" s="37" t="s">
        <v>146</v>
      </c>
      <c r="D82" s="22" t="s">
        <v>23</v>
      </c>
      <c r="E82" s="664">
        <v>1</v>
      </c>
      <c r="F82" s="244">
        <v>0</v>
      </c>
      <c r="G82" s="39">
        <f>E82*F82</f>
        <v>0</v>
      </c>
      <c r="H82" s="178"/>
      <c r="I82" s="25" t="e">
        <f t="shared" si="20"/>
        <v>#DIV/0!</v>
      </c>
    </row>
    <row r="83" spans="2:9" ht="25" x14ac:dyDescent="0.35">
      <c r="B83" s="46" t="s">
        <v>147</v>
      </c>
      <c r="C83" s="37" t="s">
        <v>148</v>
      </c>
      <c r="D83" s="22" t="s">
        <v>23</v>
      </c>
      <c r="E83" s="664">
        <v>1</v>
      </c>
      <c r="F83" s="244">
        <v>0</v>
      </c>
      <c r="G83" s="39">
        <f>E83*F83</f>
        <v>0</v>
      </c>
      <c r="H83" s="178"/>
      <c r="I83" s="25" t="e">
        <f t="shared" si="20"/>
        <v>#DIV/0!</v>
      </c>
    </row>
    <row r="84" spans="2:9" ht="25" x14ac:dyDescent="0.35">
      <c r="B84" s="46" t="s">
        <v>149</v>
      </c>
      <c r="C84" s="37" t="s">
        <v>150</v>
      </c>
      <c r="D84" s="22" t="s">
        <v>23</v>
      </c>
      <c r="E84" s="664">
        <v>1</v>
      </c>
      <c r="F84" s="244">
        <v>0</v>
      </c>
      <c r="G84" s="39">
        <f t="shared" ref="G84:G86" si="21">E84*F84</f>
        <v>0</v>
      </c>
      <c r="H84" s="178"/>
      <c r="I84" s="25" t="e">
        <f t="shared" si="20"/>
        <v>#DIV/0!</v>
      </c>
    </row>
    <row r="85" spans="2:9" ht="27" customHeight="1" x14ac:dyDescent="0.35">
      <c r="B85" s="46" t="s">
        <v>151</v>
      </c>
      <c r="C85" s="37" t="s">
        <v>152</v>
      </c>
      <c r="D85" s="22" t="s">
        <v>23</v>
      </c>
      <c r="E85" s="664">
        <v>1</v>
      </c>
      <c r="F85" s="244">
        <v>0</v>
      </c>
      <c r="G85" s="39">
        <f t="shared" si="21"/>
        <v>0</v>
      </c>
      <c r="H85" s="178"/>
      <c r="I85" s="25" t="e">
        <f t="shared" si="20"/>
        <v>#DIV/0!</v>
      </c>
    </row>
    <row r="86" spans="2:9" x14ac:dyDescent="0.35">
      <c r="B86" s="46" t="s">
        <v>153</v>
      </c>
      <c r="C86" s="37" t="s">
        <v>154</v>
      </c>
      <c r="D86" s="22" t="s">
        <v>23</v>
      </c>
      <c r="E86" s="664">
        <v>1</v>
      </c>
      <c r="F86" s="244">
        <v>0</v>
      </c>
      <c r="G86" s="39">
        <f t="shared" si="21"/>
        <v>0</v>
      </c>
      <c r="H86" s="178"/>
      <c r="I86" s="25" t="e">
        <f t="shared" si="20"/>
        <v>#DIV/0!</v>
      </c>
    </row>
    <row r="87" spans="2:9" ht="25" x14ac:dyDescent="0.35">
      <c r="B87" s="46" t="s">
        <v>155</v>
      </c>
      <c r="C87" s="37" t="s">
        <v>156</v>
      </c>
      <c r="D87" s="22" t="s">
        <v>23</v>
      </c>
      <c r="E87" s="664">
        <v>1</v>
      </c>
      <c r="F87" s="244">
        <v>0</v>
      </c>
      <c r="G87" s="39">
        <f>E87*F87</f>
        <v>0</v>
      </c>
      <c r="H87" s="178"/>
      <c r="I87" s="25" t="e">
        <f t="shared" si="20"/>
        <v>#DIV/0!</v>
      </c>
    </row>
    <row r="88" spans="2:9" ht="27" x14ac:dyDescent="0.35">
      <c r="B88" s="46" t="s">
        <v>157</v>
      </c>
      <c r="C88" s="37" t="s">
        <v>158</v>
      </c>
      <c r="D88" s="22" t="s">
        <v>159</v>
      </c>
      <c r="E88" s="664">
        <v>12</v>
      </c>
      <c r="F88" s="244">
        <v>0</v>
      </c>
      <c r="G88" s="39">
        <f>E88*F88</f>
        <v>0</v>
      </c>
      <c r="H88" s="178"/>
      <c r="I88" s="25" t="e">
        <f t="shared" si="20"/>
        <v>#DIV/0!</v>
      </c>
    </row>
    <row r="89" spans="2:9" ht="25" x14ac:dyDescent="0.35">
      <c r="B89" s="46" t="s">
        <v>160</v>
      </c>
      <c r="C89" s="219" t="s">
        <v>161</v>
      </c>
      <c r="D89" s="225" t="s">
        <v>39</v>
      </c>
      <c r="E89" s="675">
        <v>4</v>
      </c>
      <c r="F89" s="244">
        <v>0</v>
      </c>
      <c r="G89" s="202">
        <f t="shared" si="19"/>
        <v>0</v>
      </c>
      <c r="H89" s="178"/>
      <c r="I89" s="206" t="e">
        <f t="shared" si="20"/>
        <v>#DIV/0!</v>
      </c>
    </row>
    <row r="90" spans="2:9" x14ac:dyDescent="0.35">
      <c r="B90" s="36"/>
      <c r="C90" s="17" t="s">
        <v>162</v>
      </c>
      <c r="D90" s="18"/>
      <c r="E90" s="668"/>
      <c r="F90" s="19"/>
      <c r="G90" s="18"/>
      <c r="H90" s="18"/>
      <c r="I90" s="442"/>
    </row>
    <row r="91" spans="2:9" ht="25" x14ac:dyDescent="0.35">
      <c r="B91" s="46" t="s">
        <v>163</v>
      </c>
      <c r="C91" s="40" t="s">
        <v>164</v>
      </c>
      <c r="D91" s="42" t="s">
        <v>23</v>
      </c>
      <c r="E91" s="677">
        <v>1</v>
      </c>
      <c r="F91" s="243">
        <v>0</v>
      </c>
      <c r="G91" s="43">
        <f t="shared" si="19"/>
        <v>0</v>
      </c>
      <c r="H91" s="178"/>
      <c r="I91" s="52" t="e">
        <f>G91/$H$183</f>
        <v>#DIV/0!</v>
      </c>
    </row>
    <row r="92" spans="2:9" ht="39.5" x14ac:dyDescent="0.35">
      <c r="B92" s="46" t="s">
        <v>165</v>
      </c>
      <c r="C92" s="37" t="s">
        <v>166</v>
      </c>
      <c r="D92" s="22" t="s">
        <v>23</v>
      </c>
      <c r="E92" s="664">
        <v>1</v>
      </c>
      <c r="F92" s="244">
        <v>0</v>
      </c>
      <c r="G92" s="39">
        <f>E92*F92</f>
        <v>0</v>
      </c>
      <c r="H92" s="178"/>
      <c r="I92" s="25" t="e">
        <f t="shared" ref="I92:I118" si="22">G92/$H$183</f>
        <v>#DIV/0!</v>
      </c>
    </row>
    <row r="93" spans="2:9" ht="25" x14ac:dyDescent="0.35">
      <c r="B93" s="46" t="s">
        <v>167</v>
      </c>
      <c r="C93" s="37" t="s">
        <v>168</v>
      </c>
      <c r="D93" s="22" t="s">
        <v>23</v>
      </c>
      <c r="E93" s="664">
        <v>1</v>
      </c>
      <c r="F93" s="244">
        <v>0</v>
      </c>
      <c r="G93" s="39">
        <f>E93*F93</f>
        <v>0</v>
      </c>
      <c r="H93" s="178"/>
      <c r="I93" s="25" t="e">
        <f t="shared" si="22"/>
        <v>#DIV/0!</v>
      </c>
    </row>
    <row r="94" spans="2:9" ht="25" x14ac:dyDescent="0.35">
      <c r="B94" s="46" t="s">
        <v>169</v>
      </c>
      <c r="C94" s="37" t="s">
        <v>170</v>
      </c>
      <c r="D94" s="22" t="s">
        <v>23</v>
      </c>
      <c r="E94" s="664">
        <v>1</v>
      </c>
      <c r="F94" s="244">
        <v>0</v>
      </c>
      <c r="G94" s="39">
        <f>E94*F94</f>
        <v>0</v>
      </c>
      <c r="H94" s="178"/>
      <c r="I94" s="25" t="e">
        <f t="shared" si="22"/>
        <v>#DIV/0!</v>
      </c>
    </row>
    <row r="95" spans="2:9" ht="29" x14ac:dyDescent="0.35">
      <c r="B95" s="46" t="s">
        <v>171</v>
      </c>
      <c r="C95" s="226" t="s">
        <v>172</v>
      </c>
      <c r="D95" s="22" t="s">
        <v>23</v>
      </c>
      <c r="E95" s="664">
        <v>1</v>
      </c>
      <c r="F95" s="244">
        <v>0</v>
      </c>
      <c r="G95" s="39">
        <f>E95*F95</f>
        <v>0</v>
      </c>
      <c r="H95" s="178"/>
      <c r="I95" s="25" t="e">
        <f t="shared" si="22"/>
        <v>#DIV/0!</v>
      </c>
    </row>
    <row r="96" spans="2:9" ht="25" x14ac:dyDescent="0.35">
      <c r="B96" s="46" t="s">
        <v>173</v>
      </c>
      <c r="C96" s="37" t="s">
        <v>174</v>
      </c>
      <c r="D96" s="22" t="s">
        <v>23</v>
      </c>
      <c r="E96" s="664">
        <v>8</v>
      </c>
      <c r="F96" s="244">
        <v>0</v>
      </c>
      <c r="G96" s="39">
        <f>E96*F96</f>
        <v>0</v>
      </c>
      <c r="H96" s="178"/>
      <c r="I96" s="25" t="e">
        <f t="shared" si="22"/>
        <v>#DIV/0!</v>
      </c>
    </row>
    <row r="97" spans="2:9" ht="25" x14ac:dyDescent="0.35">
      <c r="B97" s="46" t="s">
        <v>175</v>
      </c>
      <c r="C97" s="219" t="s">
        <v>176</v>
      </c>
      <c r="D97" s="225" t="s">
        <v>39</v>
      </c>
      <c r="E97" s="675">
        <v>1</v>
      </c>
      <c r="F97" s="244">
        <v>0</v>
      </c>
      <c r="G97" s="202">
        <f t="shared" si="19"/>
        <v>0</v>
      </c>
      <c r="H97" s="178"/>
      <c r="I97" s="206" t="e">
        <f t="shared" si="22"/>
        <v>#DIV/0!</v>
      </c>
    </row>
    <row r="98" spans="2:9" x14ac:dyDescent="0.35">
      <c r="B98" s="36"/>
      <c r="C98" s="17" t="s">
        <v>177</v>
      </c>
      <c r="D98" s="18"/>
      <c r="E98" s="668"/>
      <c r="F98" s="19"/>
      <c r="G98" s="18"/>
      <c r="H98" s="18"/>
      <c r="I98" s="442"/>
    </row>
    <row r="99" spans="2:9" ht="25" x14ac:dyDescent="0.35">
      <c r="B99" s="45" t="s">
        <v>178</v>
      </c>
      <c r="C99" s="20" t="s">
        <v>179</v>
      </c>
      <c r="D99" s="21" t="s">
        <v>23</v>
      </c>
      <c r="E99" s="669">
        <v>1</v>
      </c>
      <c r="F99" s="250">
        <v>0</v>
      </c>
      <c r="G99" s="39">
        <f t="shared" ref="G99:G104" si="23">E99*F99</f>
        <v>0</v>
      </c>
      <c r="H99" s="24"/>
      <c r="I99" s="52" t="e">
        <f t="shared" si="22"/>
        <v>#DIV/0!</v>
      </c>
    </row>
    <row r="100" spans="2:9" ht="25" x14ac:dyDescent="0.35">
      <c r="B100" s="45" t="s">
        <v>180</v>
      </c>
      <c r="C100" s="20" t="s">
        <v>181</v>
      </c>
      <c r="D100" s="21" t="s">
        <v>23</v>
      </c>
      <c r="E100" s="669">
        <v>1</v>
      </c>
      <c r="F100" s="250">
        <v>0</v>
      </c>
      <c r="G100" s="39">
        <f t="shared" si="23"/>
        <v>0</v>
      </c>
      <c r="H100" s="24"/>
      <c r="I100" s="25" t="e">
        <f t="shared" si="22"/>
        <v>#DIV/0!</v>
      </c>
    </row>
    <row r="101" spans="2:9" x14ac:dyDescent="0.35">
      <c r="B101" s="45" t="s">
        <v>182</v>
      </c>
      <c r="C101" s="20" t="s">
        <v>183</v>
      </c>
      <c r="D101" s="21" t="s">
        <v>23</v>
      </c>
      <c r="E101" s="669">
        <v>1</v>
      </c>
      <c r="F101" s="250">
        <v>0</v>
      </c>
      <c r="G101" s="39">
        <f t="shared" si="23"/>
        <v>0</v>
      </c>
      <c r="H101" s="24"/>
      <c r="I101" s="25" t="e">
        <f t="shared" si="22"/>
        <v>#DIV/0!</v>
      </c>
    </row>
    <row r="102" spans="2:9" x14ac:dyDescent="0.35">
      <c r="B102" s="45" t="s">
        <v>184</v>
      </c>
      <c r="C102" s="20" t="s">
        <v>185</v>
      </c>
      <c r="D102" s="21" t="s">
        <v>23</v>
      </c>
      <c r="E102" s="669">
        <v>1</v>
      </c>
      <c r="F102" s="250">
        <v>0</v>
      </c>
      <c r="G102" s="39">
        <f t="shared" si="23"/>
        <v>0</v>
      </c>
      <c r="H102" s="24"/>
      <c r="I102" s="25" t="e">
        <f t="shared" si="22"/>
        <v>#DIV/0!</v>
      </c>
    </row>
    <row r="103" spans="2:9" ht="25" x14ac:dyDescent="0.35">
      <c r="B103" s="45" t="s">
        <v>186</v>
      </c>
      <c r="C103" s="20" t="s">
        <v>187</v>
      </c>
      <c r="D103" s="21" t="s">
        <v>159</v>
      </c>
      <c r="E103" s="669">
        <v>55</v>
      </c>
      <c r="F103" s="250">
        <v>0</v>
      </c>
      <c r="G103" s="39">
        <f t="shared" si="23"/>
        <v>0</v>
      </c>
      <c r="H103" s="24"/>
      <c r="I103" s="25" t="e">
        <f t="shared" si="22"/>
        <v>#DIV/0!</v>
      </c>
    </row>
    <row r="104" spans="2:9" ht="25" x14ac:dyDescent="0.35">
      <c r="B104" s="45" t="s">
        <v>188</v>
      </c>
      <c r="C104" s="20" t="s">
        <v>189</v>
      </c>
      <c r="D104" s="21" t="s">
        <v>159</v>
      </c>
      <c r="E104" s="669">
        <v>55</v>
      </c>
      <c r="F104" s="250">
        <v>0</v>
      </c>
      <c r="G104" s="39">
        <f t="shared" si="23"/>
        <v>0</v>
      </c>
      <c r="H104" s="24"/>
      <c r="I104" s="25" t="e">
        <f t="shared" si="22"/>
        <v>#DIV/0!</v>
      </c>
    </row>
    <row r="105" spans="2:9" x14ac:dyDescent="0.35">
      <c r="B105" s="45" t="s">
        <v>190</v>
      </c>
      <c r="C105" s="20" t="s">
        <v>191</v>
      </c>
      <c r="D105" s="21" t="s">
        <v>159</v>
      </c>
      <c r="E105" s="669">
        <v>112</v>
      </c>
      <c r="F105" s="250">
        <v>0</v>
      </c>
      <c r="G105" s="39">
        <f>E105*F105</f>
        <v>0</v>
      </c>
      <c r="H105" s="24"/>
      <c r="I105" s="25" t="e">
        <f t="shared" si="22"/>
        <v>#DIV/0!</v>
      </c>
    </row>
    <row r="106" spans="2:9" x14ac:dyDescent="0.35">
      <c r="B106" s="45" t="s">
        <v>192</v>
      </c>
      <c r="C106" s="20" t="s">
        <v>193</v>
      </c>
      <c r="D106" s="21" t="s">
        <v>159</v>
      </c>
      <c r="E106" s="669">
        <v>402</v>
      </c>
      <c r="F106" s="250">
        <v>0</v>
      </c>
      <c r="G106" s="39">
        <f t="shared" ref="G106:G116" si="24">E106*F106</f>
        <v>0</v>
      </c>
      <c r="H106" s="24"/>
      <c r="I106" s="25" t="e">
        <f t="shared" si="22"/>
        <v>#DIV/0!</v>
      </c>
    </row>
    <row r="107" spans="2:9" x14ac:dyDescent="0.35">
      <c r="B107" s="45" t="s">
        <v>194</v>
      </c>
      <c r="C107" s="20" t="s">
        <v>195</v>
      </c>
      <c r="D107" s="21" t="s">
        <v>159</v>
      </c>
      <c r="E107" s="669">
        <v>250</v>
      </c>
      <c r="F107" s="250">
        <v>0</v>
      </c>
      <c r="G107" s="39">
        <f t="shared" si="24"/>
        <v>0</v>
      </c>
      <c r="H107" s="24"/>
      <c r="I107" s="25" t="e">
        <f t="shared" si="22"/>
        <v>#DIV/0!</v>
      </c>
    </row>
    <row r="108" spans="2:9" ht="25" x14ac:dyDescent="0.35">
      <c r="B108" s="45" t="s">
        <v>196</v>
      </c>
      <c r="C108" s="20" t="s">
        <v>197</v>
      </c>
      <c r="D108" s="21" t="s">
        <v>159</v>
      </c>
      <c r="E108" s="669">
        <v>6</v>
      </c>
      <c r="F108" s="250">
        <v>0</v>
      </c>
      <c r="G108" s="39">
        <f t="shared" si="24"/>
        <v>0</v>
      </c>
      <c r="H108" s="24"/>
      <c r="I108" s="25" t="e">
        <f t="shared" si="22"/>
        <v>#DIV/0!</v>
      </c>
    </row>
    <row r="109" spans="2:9" x14ac:dyDescent="0.35">
      <c r="B109" s="45" t="s">
        <v>198</v>
      </c>
      <c r="C109" s="20" t="s">
        <v>199</v>
      </c>
      <c r="D109" s="21" t="s">
        <v>159</v>
      </c>
      <c r="E109" s="669">
        <v>35</v>
      </c>
      <c r="F109" s="250">
        <v>0</v>
      </c>
      <c r="G109" s="39">
        <f t="shared" si="24"/>
        <v>0</v>
      </c>
      <c r="H109" s="24"/>
      <c r="I109" s="25" t="e">
        <f t="shared" si="22"/>
        <v>#DIV/0!</v>
      </c>
    </row>
    <row r="110" spans="2:9" ht="25" x14ac:dyDescent="0.35">
      <c r="B110" s="45" t="s">
        <v>200</v>
      </c>
      <c r="C110" s="20" t="s">
        <v>201</v>
      </c>
      <c r="D110" s="21" t="s">
        <v>23</v>
      </c>
      <c r="E110" s="669">
        <v>1</v>
      </c>
      <c r="F110" s="250">
        <v>0</v>
      </c>
      <c r="G110" s="39">
        <f t="shared" si="24"/>
        <v>0</v>
      </c>
      <c r="H110" s="24"/>
      <c r="I110" s="25" t="e">
        <f t="shared" si="22"/>
        <v>#DIV/0!</v>
      </c>
    </row>
    <row r="111" spans="2:9" x14ac:dyDescent="0.35">
      <c r="B111" s="45" t="s">
        <v>202</v>
      </c>
      <c r="C111" s="20" t="s">
        <v>203</v>
      </c>
      <c r="D111" s="21" t="s">
        <v>39</v>
      </c>
      <c r="E111" s="669">
        <v>34</v>
      </c>
      <c r="F111" s="250">
        <v>0</v>
      </c>
      <c r="G111" s="39">
        <f t="shared" si="24"/>
        <v>0</v>
      </c>
      <c r="H111" s="24"/>
      <c r="I111" s="25" t="e">
        <f t="shared" si="22"/>
        <v>#DIV/0!</v>
      </c>
    </row>
    <row r="112" spans="2:9" ht="25" x14ac:dyDescent="0.35">
      <c r="B112" s="45" t="s">
        <v>204</v>
      </c>
      <c r="C112" s="20" t="s">
        <v>205</v>
      </c>
      <c r="D112" s="21" t="s">
        <v>39</v>
      </c>
      <c r="E112" s="669">
        <v>6</v>
      </c>
      <c r="F112" s="250">
        <v>0</v>
      </c>
      <c r="G112" s="39">
        <f t="shared" si="24"/>
        <v>0</v>
      </c>
      <c r="H112" s="24"/>
      <c r="I112" s="25" t="e">
        <f t="shared" si="22"/>
        <v>#DIV/0!</v>
      </c>
    </row>
    <row r="113" spans="2:9" x14ac:dyDescent="0.35">
      <c r="B113" s="45" t="s">
        <v>206</v>
      </c>
      <c r="C113" s="20" t="s">
        <v>207</v>
      </c>
      <c r="D113" s="21" t="s">
        <v>39</v>
      </c>
      <c r="E113" s="669">
        <v>10</v>
      </c>
      <c r="F113" s="250">
        <v>0</v>
      </c>
      <c r="G113" s="39">
        <f t="shared" si="24"/>
        <v>0</v>
      </c>
      <c r="H113" s="24"/>
      <c r="I113" s="25" t="e">
        <f t="shared" si="22"/>
        <v>#DIV/0!</v>
      </c>
    </row>
    <row r="114" spans="2:9" x14ac:dyDescent="0.35">
      <c r="B114" s="45" t="s">
        <v>208</v>
      </c>
      <c r="C114" s="20" t="s">
        <v>209</v>
      </c>
      <c r="D114" s="21" t="s">
        <v>39</v>
      </c>
      <c r="E114" s="669">
        <v>6</v>
      </c>
      <c r="F114" s="250">
        <v>0</v>
      </c>
      <c r="G114" s="39">
        <f t="shared" si="24"/>
        <v>0</v>
      </c>
      <c r="H114" s="24"/>
      <c r="I114" s="25" t="e">
        <f t="shared" si="22"/>
        <v>#DIV/0!</v>
      </c>
    </row>
    <row r="115" spans="2:9" x14ac:dyDescent="0.35">
      <c r="B115" s="45" t="s">
        <v>210</v>
      </c>
      <c r="C115" s="20" t="s">
        <v>211</v>
      </c>
      <c r="D115" s="21" t="s">
        <v>39</v>
      </c>
      <c r="E115" s="669">
        <v>14</v>
      </c>
      <c r="F115" s="250">
        <v>0</v>
      </c>
      <c r="G115" s="39">
        <f t="shared" si="24"/>
        <v>0</v>
      </c>
      <c r="H115" s="24"/>
      <c r="I115" s="25" t="e">
        <f t="shared" si="22"/>
        <v>#DIV/0!</v>
      </c>
    </row>
    <row r="116" spans="2:9" x14ac:dyDescent="0.35">
      <c r="B116" s="45" t="s">
        <v>212</v>
      </c>
      <c r="C116" s="20" t="s">
        <v>213</v>
      </c>
      <c r="D116" s="21" t="s">
        <v>159</v>
      </c>
      <c r="E116" s="669">
        <v>22</v>
      </c>
      <c r="F116" s="250">
        <v>0</v>
      </c>
      <c r="G116" s="39">
        <f t="shared" si="24"/>
        <v>0</v>
      </c>
      <c r="H116" s="24"/>
      <c r="I116" s="25" t="e">
        <f t="shared" si="22"/>
        <v>#DIV/0!</v>
      </c>
    </row>
    <row r="117" spans="2:9" ht="25" x14ac:dyDescent="0.35">
      <c r="B117" s="45" t="s">
        <v>214</v>
      </c>
      <c r="C117" s="20" t="s">
        <v>215</v>
      </c>
      <c r="D117" s="21" t="s">
        <v>39</v>
      </c>
      <c r="E117" s="669">
        <v>32</v>
      </c>
      <c r="F117" s="250">
        <v>0</v>
      </c>
      <c r="G117" s="39">
        <f>E117*F117</f>
        <v>0</v>
      </c>
      <c r="H117" s="24"/>
      <c r="I117" s="25" t="e">
        <f t="shared" si="22"/>
        <v>#DIV/0!</v>
      </c>
    </row>
    <row r="118" spans="2:9" ht="15" thickBot="1" x14ac:dyDescent="0.4">
      <c r="B118" s="61" t="s">
        <v>216</v>
      </c>
      <c r="C118" s="63" t="s">
        <v>217</v>
      </c>
      <c r="D118" s="50" t="s">
        <v>39</v>
      </c>
      <c r="E118" s="678">
        <v>4</v>
      </c>
      <c r="F118" s="250">
        <v>0</v>
      </c>
      <c r="G118" s="64">
        <f t="shared" ref="G118" si="25">E118*F118</f>
        <v>0</v>
      </c>
      <c r="H118" s="24"/>
      <c r="I118" s="25" t="e">
        <f t="shared" si="22"/>
        <v>#DIV/0!</v>
      </c>
    </row>
    <row r="119" spans="2:9" ht="15" thickBot="1" x14ac:dyDescent="0.4">
      <c r="B119" s="6">
        <v>9</v>
      </c>
      <c r="C119" s="7" t="s">
        <v>218</v>
      </c>
      <c r="D119" s="47"/>
      <c r="E119" s="670"/>
      <c r="F119" s="48"/>
      <c r="G119" s="62"/>
      <c r="H119" s="9">
        <f>SUM(G121:G129)</f>
        <v>0</v>
      </c>
      <c r="I119" s="16" t="e">
        <f>H119/$H$183</f>
        <v>#DIV/0!</v>
      </c>
    </row>
    <row r="120" spans="2:9" x14ac:dyDescent="0.35">
      <c r="B120" s="66"/>
      <c r="C120" s="17" t="s">
        <v>219</v>
      </c>
      <c r="D120" s="18"/>
      <c r="E120" s="668"/>
      <c r="F120" s="19"/>
      <c r="G120" s="18"/>
      <c r="H120" s="18"/>
      <c r="I120" s="442"/>
    </row>
    <row r="121" spans="2:9" ht="25" x14ac:dyDescent="0.35">
      <c r="B121" s="45" t="s">
        <v>220</v>
      </c>
      <c r="C121" s="20" t="s">
        <v>221</v>
      </c>
      <c r="D121" s="26" t="s">
        <v>136</v>
      </c>
      <c r="E121" s="669">
        <v>3</v>
      </c>
      <c r="F121" s="245">
        <v>0</v>
      </c>
      <c r="G121" s="38">
        <f>E121*F121</f>
        <v>0</v>
      </c>
      <c r="H121" s="177"/>
      <c r="I121" s="52" t="e">
        <f>G121/$H$183</f>
        <v>#DIV/0!</v>
      </c>
    </row>
    <row r="122" spans="2:9" ht="25" x14ac:dyDescent="0.35">
      <c r="B122" s="45" t="s">
        <v>222</v>
      </c>
      <c r="C122" s="20" t="s">
        <v>223</v>
      </c>
      <c r="D122" s="26" t="s">
        <v>136</v>
      </c>
      <c r="E122" s="669">
        <v>5</v>
      </c>
      <c r="F122" s="245">
        <v>0</v>
      </c>
      <c r="G122" s="39">
        <f t="shared" ref="G122:G124" si="26">E122*F122</f>
        <v>0</v>
      </c>
      <c r="H122" s="178"/>
      <c r="I122" s="25" t="e">
        <f>G122/$H$183</f>
        <v>#DIV/0!</v>
      </c>
    </row>
    <row r="123" spans="2:9" ht="25" x14ac:dyDescent="0.35">
      <c r="B123" s="45" t="s">
        <v>224</v>
      </c>
      <c r="C123" s="20" t="s">
        <v>225</v>
      </c>
      <c r="D123" s="26" t="s">
        <v>136</v>
      </c>
      <c r="E123" s="669">
        <v>1</v>
      </c>
      <c r="F123" s="245">
        <v>0</v>
      </c>
      <c r="G123" s="39">
        <f t="shared" si="26"/>
        <v>0</v>
      </c>
      <c r="H123" s="178"/>
      <c r="I123" s="25" t="e">
        <f>G123/$H$183</f>
        <v>#DIV/0!</v>
      </c>
    </row>
    <row r="124" spans="2:9" ht="37.5" x14ac:dyDescent="0.35">
      <c r="B124" s="61" t="s">
        <v>226</v>
      </c>
      <c r="C124" s="20" t="s">
        <v>227</v>
      </c>
      <c r="D124" s="26" t="s">
        <v>136</v>
      </c>
      <c r="E124" s="669">
        <v>2</v>
      </c>
      <c r="F124" s="245">
        <v>0</v>
      </c>
      <c r="G124" s="39">
        <f t="shared" si="26"/>
        <v>0</v>
      </c>
      <c r="H124" s="199"/>
      <c r="I124" s="206" t="e">
        <f>G124/$H$183</f>
        <v>#DIV/0!</v>
      </c>
    </row>
    <row r="125" spans="2:9" ht="26" x14ac:dyDescent="0.35">
      <c r="B125" s="66"/>
      <c r="C125" s="17" t="s">
        <v>228</v>
      </c>
      <c r="D125" s="18"/>
      <c r="E125" s="668"/>
      <c r="F125" s="19"/>
      <c r="G125" s="18"/>
      <c r="H125" s="18"/>
      <c r="I125" s="442"/>
    </row>
    <row r="126" spans="2:9" ht="25" x14ac:dyDescent="0.35">
      <c r="B126" s="45" t="s">
        <v>229</v>
      </c>
      <c r="C126" s="20" t="s">
        <v>230</v>
      </c>
      <c r="D126" s="26" t="s">
        <v>136</v>
      </c>
      <c r="E126" s="669">
        <v>3</v>
      </c>
      <c r="F126" s="245">
        <v>0</v>
      </c>
      <c r="G126" s="38">
        <f t="shared" ref="G126:G129" si="27">E126*F126</f>
        <v>0</v>
      </c>
      <c r="H126" s="177"/>
      <c r="I126" s="52" t="e">
        <f>G126/$H$183</f>
        <v>#DIV/0!</v>
      </c>
    </row>
    <row r="127" spans="2:9" ht="25" x14ac:dyDescent="0.35">
      <c r="B127" s="45" t="s">
        <v>231</v>
      </c>
      <c r="C127" s="20" t="s">
        <v>232</v>
      </c>
      <c r="D127" s="26" t="s">
        <v>136</v>
      </c>
      <c r="E127" s="669">
        <f>1+4+2</f>
        <v>7</v>
      </c>
      <c r="F127" s="244">
        <v>0</v>
      </c>
      <c r="G127" s="38">
        <f t="shared" si="27"/>
        <v>0</v>
      </c>
      <c r="H127" s="178"/>
      <c r="I127" s="25" t="e">
        <f>G127/$H$183</f>
        <v>#DIV/0!</v>
      </c>
    </row>
    <row r="128" spans="2:9" ht="25" x14ac:dyDescent="0.35">
      <c r="B128" s="45" t="s">
        <v>233</v>
      </c>
      <c r="C128" s="20" t="s">
        <v>234</v>
      </c>
      <c r="D128" s="26" t="s">
        <v>136</v>
      </c>
      <c r="E128" s="669">
        <v>1</v>
      </c>
      <c r="F128" s="244">
        <v>0</v>
      </c>
      <c r="G128" s="38">
        <f t="shared" si="27"/>
        <v>0</v>
      </c>
      <c r="H128" s="178"/>
      <c r="I128" s="25" t="e">
        <f>G128/$H$183</f>
        <v>#DIV/0!</v>
      </c>
    </row>
    <row r="129" spans="2:9" ht="25" x14ac:dyDescent="0.35">
      <c r="B129" s="45" t="s">
        <v>235</v>
      </c>
      <c r="C129" s="20" t="s">
        <v>236</v>
      </c>
      <c r="D129" s="26" t="s">
        <v>136</v>
      </c>
      <c r="E129" s="669">
        <v>2</v>
      </c>
      <c r="F129" s="244">
        <v>0</v>
      </c>
      <c r="G129" s="38">
        <f t="shared" si="27"/>
        <v>0</v>
      </c>
      <c r="H129" s="183"/>
      <c r="I129" s="25" t="e">
        <f>G129/$H$183</f>
        <v>#DIV/0!</v>
      </c>
    </row>
    <row r="130" spans="2:9" ht="15" thickBot="1" x14ac:dyDescent="0.4">
      <c r="B130" s="67">
        <v>10</v>
      </c>
      <c r="C130" s="8" t="s">
        <v>237</v>
      </c>
      <c r="D130" s="47"/>
      <c r="E130" s="670"/>
      <c r="F130" s="48"/>
      <c r="G130" s="47"/>
      <c r="H130" s="9">
        <f>SUM(G132:G149)</f>
        <v>0</v>
      </c>
      <c r="I130" s="16" t="e">
        <f>H130/$H$183</f>
        <v>#DIV/0!</v>
      </c>
    </row>
    <row r="131" spans="2:9" x14ac:dyDescent="0.35">
      <c r="B131" s="66"/>
      <c r="C131" s="17" t="s">
        <v>238</v>
      </c>
      <c r="D131" s="18"/>
      <c r="E131" s="668"/>
      <c r="F131" s="19"/>
      <c r="G131" s="18"/>
      <c r="H131" s="18"/>
      <c r="I131" s="440"/>
    </row>
    <row r="132" spans="2:9" ht="25" x14ac:dyDescent="0.35">
      <c r="B132" s="21" t="s">
        <v>239</v>
      </c>
      <c r="C132" s="68" t="s">
        <v>240</v>
      </c>
      <c r="D132" s="26" t="s">
        <v>23</v>
      </c>
      <c r="E132" s="677">
        <v>1</v>
      </c>
      <c r="F132" s="243">
        <v>0</v>
      </c>
      <c r="G132" s="51">
        <f t="shared" ref="G132" si="28">E132*F132</f>
        <v>0</v>
      </c>
      <c r="H132" s="24"/>
      <c r="I132" s="52" t="e">
        <f t="shared" ref="I132" si="29">G132/$H$183</f>
        <v>#DIV/0!</v>
      </c>
    </row>
    <row r="133" spans="2:9" x14ac:dyDescent="0.35">
      <c r="B133" s="66"/>
      <c r="C133" s="17" t="s">
        <v>241</v>
      </c>
      <c r="D133" s="18"/>
      <c r="E133" s="668"/>
      <c r="F133" s="19"/>
      <c r="G133" s="18"/>
      <c r="H133" s="18"/>
      <c r="I133" s="440"/>
    </row>
    <row r="134" spans="2:9" ht="25" x14ac:dyDescent="0.35">
      <c r="B134" s="21" t="s">
        <v>242</v>
      </c>
      <c r="C134" s="68" t="s">
        <v>243</v>
      </c>
      <c r="D134" s="21" t="s">
        <v>39</v>
      </c>
      <c r="E134" s="677">
        <v>4</v>
      </c>
      <c r="F134" s="243">
        <v>0</v>
      </c>
      <c r="G134" s="51">
        <f t="shared" ref="G134:G146" si="30">E134*F134</f>
        <v>0</v>
      </c>
      <c r="H134" s="24"/>
      <c r="I134" s="52" t="e">
        <f>G134/$H$183</f>
        <v>#DIV/0!</v>
      </c>
    </row>
    <row r="135" spans="2:9" x14ac:dyDescent="0.35">
      <c r="B135" s="21" t="s">
        <v>244</v>
      </c>
      <c r="C135" s="37" t="s">
        <v>245</v>
      </c>
      <c r="D135" s="21" t="s">
        <v>39</v>
      </c>
      <c r="E135" s="664">
        <v>1</v>
      </c>
      <c r="F135" s="244">
        <v>0</v>
      </c>
      <c r="G135" s="39">
        <f t="shared" si="30"/>
        <v>0</v>
      </c>
      <c r="H135" s="182"/>
      <c r="I135" s="25" t="e">
        <f>G135/$H$183</f>
        <v>#DIV/0!</v>
      </c>
    </row>
    <row r="136" spans="2:9" x14ac:dyDescent="0.35">
      <c r="B136" s="21" t="s">
        <v>246</v>
      </c>
      <c r="C136" s="37" t="s">
        <v>247</v>
      </c>
      <c r="D136" s="21" t="s">
        <v>39</v>
      </c>
      <c r="E136" s="664">
        <v>8</v>
      </c>
      <c r="F136" s="244">
        <v>0</v>
      </c>
      <c r="G136" s="39">
        <f t="shared" si="30"/>
        <v>0</v>
      </c>
      <c r="H136" s="182"/>
      <c r="I136" s="25" t="e">
        <f>G136/$H$183</f>
        <v>#DIV/0!</v>
      </c>
    </row>
    <row r="137" spans="2:9" x14ac:dyDescent="0.35">
      <c r="B137" s="66"/>
      <c r="C137" s="17" t="s">
        <v>248</v>
      </c>
      <c r="D137" s="18"/>
      <c r="E137" s="668"/>
      <c r="F137" s="19"/>
      <c r="G137" s="18"/>
      <c r="H137" s="18"/>
      <c r="I137" s="440"/>
    </row>
    <row r="138" spans="2:9" ht="24.75" customHeight="1" x14ac:dyDescent="0.35">
      <c r="B138" s="46" t="s">
        <v>249</v>
      </c>
      <c r="C138" s="37" t="s">
        <v>250</v>
      </c>
      <c r="D138" s="21" t="s">
        <v>39</v>
      </c>
      <c r="E138" s="664">
        <v>2</v>
      </c>
      <c r="F138" s="244">
        <v>0</v>
      </c>
      <c r="G138" s="39">
        <f t="shared" ref="G138:G142" si="31">E138*F138</f>
        <v>0</v>
      </c>
      <c r="H138" s="182"/>
      <c r="I138" s="52" t="e">
        <f t="shared" ref="I138:I146" si="32">G138/$H$183</f>
        <v>#DIV/0!</v>
      </c>
    </row>
    <row r="139" spans="2:9" x14ac:dyDescent="0.35">
      <c r="B139" s="46" t="s">
        <v>251</v>
      </c>
      <c r="C139" s="37" t="s">
        <v>252</v>
      </c>
      <c r="D139" s="21" t="s">
        <v>39</v>
      </c>
      <c r="E139" s="664">
        <v>8</v>
      </c>
      <c r="F139" s="244">
        <v>0</v>
      </c>
      <c r="G139" s="39">
        <f t="shared" si="31"/>
        <v>0</v>
      </c>
      <c r="H139" s="182"/>
      <c r="I139" s="25" t="e">
        <f t="shared" si="32"/>
        <v>#DIV/0!</v>
      </c>
    </row>
    <row r="140" spans="2:9" ht="25" x14ac:dyDescent="0.35">
      <c r="B140" s="46" t="s">
        <v>253</v>
      </c>
      <c r="C140" s="37" t="s">
        <v>254</v>
      </c>
      <c r="D140" s="26" t="s">
        <v>23</v>
      </c>
      <c r="E140" s="664">
        <v>1</v>
      </c>
      <c r="F140" s="244">
        <v>0</v>
      </c>
      <c r="G140" s="23"/>
      <c r="H140" s="182"/>
      <c r="I140" s="25" t="e">
        <f t="shared" ref="I140" si="33">G140/$H$65</f>
        <v>#DIV/0!</v>
      </c>
    </row>
    <row r="141" spans="2:9" x14ac:dyDescent="0.35">
      <c r="B141" s="46" t="s">
        <v>255</v>
      </c>
      <c r="C141" s="37" t="s">
        <v>256</v>
      </c>
      <c r="D141" s="21" t="s">
        <v>39</v>
      </c>
      <c r="E141" s="664">
        <v>4</v>
      </c>
      <c r="F141" s="244">
        <v>0</v>
      </c>
      <c r="G141" s="39">
        <f t="shared" si="31"/>
        <v>0</v>
      </c>
      <c r="H141" s="182"/>
      <c r="I141" s="25" t="e">
        <f t="shared" si="32"/>
        <v>#DIV/0!</v>
      </c>
    </row>
    <row r="142" spans="2:9" x14ac:dyDescent="0.35">
      <c r="B142" s="46" t="s">
        <v>257</v>
      </c>
      <c r="C142" s="37" t="s">
        <v>258</v>
      </c>
      <c r="D142" s="21" t="s">
        <v>39</v>
      </c>
      <c r="E142" s="664">
        <v>6</v>
      </c>
      <c r="F142" s="244">
        <v>0</v>
      </c>
      <c r="G142" s="39">
        <f t="shared" si="31"/>
        <v>0</v>
      </c>
      <c r="H142" s="182"/>
      <c r="I142" s="25" t="e">
        <f t="shared" si="32"/>
        <v>#DIV/0!</v>
      </c>
    </row>
    <row r="143" spans="2:9" x14ac:dyDescent="0.35">
      <c r="B143" s="46" t="s">
        <v>259</v>
      </c>
      <c r="C143" s="37" t="s">
        <v>260</v>
      </c>
      <c r="D143" s="21" t="s">
        <v>39</v>
      </c>
      <c r="E143" s="664">
        <v>1</v>
      </c>
      <c r="F143" s="244">
        <v>0</v>
      </c>
      <c r="G143" s="39">
        <f t="shared" si="30"/>
        <v>0</v>
      </c>
      <c r="H143" s="178"/>
      <c r="I143" s="25" t="e">
        <f t="shared" si="32"/>
        <v>#DIV/0!</v>
      </c>
    </row>
    <row r="144" spans="2:9" ht="25" x14ac:dyDescent="0.35">
      <c r="B144" s="46" t="s">
        <v>261</v>
      </c>
      <c r="C144" s="37" t="s">
        <v>262</v>
      </c>
      <c r="D144" s="21" t="s">
        <v>39</v>
      </c>
      <c r="E144" s="664">
        <v>4</v>
      </c>
      <c r="F144" s="244">
        <v>0</v>
      </c>
      <c r="G144" s="39">
        <f t="shared" si="30"/>
        <v>0</v>
      </c>
      <c r="H144" s="24"/>
      <c r="I144" s="25" t="e">
        <f t="shared" si="32"/>
        <v>#DIV/0!</v>
      </c>
    </row>
    <row r="145" spans="2:9" ht="25" x14ac:dyDescent="0.35">
      <c r="B145" s="46" t="s">
        <v>263</v>
      </c>
      <c r="C145" s="37" t="s">
        <v>264</v>
      </c>
      <c r="D145" s="21" t="s">
        <v>39</v>
      </c>
      <c r="E145" s="664">
        <v>3</v>
      </c>
      <c r="F145" s="244">
        <v>0</v>
      </c>
      <c r="G145" s="39">
        <f t="shared" si="30"/>
        <v>0</v>
      </c>
      <c r="H145" s="24"/>
      <c r="I145" s="25" t="e">
        <f t="shared" si="32"/>
        <v>#DIV/0!</v>
      </c>
    </row>
    <row r="146" spans="2:9" ht="25" x14ac:dyDescent="0.35">
      <c r="B146" s="46" t="s">
        <v>265</v>
      </c>
      <c r="C146" s="69" t="s">
        <v>266</v>
      </c>
      <c r="D146" s="21" t="s">
        <v>39</v>
      </c>
      <c r="E146" s="679">
        <v>4</v>
      </c>
      <c r="F146" s="244">
        <v>0</v>
      </c>
      <c r="G146" s="70">
        <f t="shared" si="30"/>
        <v>0</v>
      </c>
      <c r="H146" s="24"/>
      <c r="I146" s="25" t="e">
        <f t="shared" si="32"/>
        <v>#DIV/0!</v>
      </c>
    </row>
    <row r="147" spans="2:9" x14ac:dyDescent="0.35">
      <c r="B147" s="66"/>
      <c r="C147" s="17" t="s">
        <v>267</v>
      </c>
      <c r="D147" s="18"/>
      <c r="E147" s="668"/>
      <c r="F147" s="19"/>
      <c r="G147" s="18"/>
      <c r="H147" s="71"/>
      <c r="I147" s="440"/>
    </row>
    <row r="148" spans="2:9" x14ac:dyDescent="0.35">
      <c r="B148" s="46" t="s">
        <v>268</v>
      </c>
      <c r="C148" s="68" t="s">
        <v>269</v>
      </c>
      <c r="D148" s="72" t="s">
        <v>39</v>
      </c>
      <c r="E148" s="680">
        <v>2</v>
      </c>
      <c r="F148" s="243">
        <v>0</v>
      </c>
      <c r="G148" s="43">
        <f t="shared" ref="G148:G149" si="34">E148*F148</f>
        <v>0</v>
      </c>
      <c r="H148" s="24"/>
      <c r="I148" s="52" t="e">
        <f>G148/$H$183</f>
        <v>#DIV/0!</v>
      </c>
    </row>
    <row r="149" spans="2:9" ht="15" thickBot="1" x14ac:dyDescent="0.4">
      <c r="B149" s="46" t="s">
        <v>270</v>
      </c>
      <c r="C149" s="73" t="s">
        <v>271</v>
      </c>
      <c r="D149" s="74" t="s">
        <v>39</v>
      </c>
      <c r="E149" s="681">
        <v>1</v>
      </c>
      <c r="F149" s="245">
        <v>0</v>
      </c>
      <c r="G149" s="38">
        <f t="shared" si="34"/>
        <v>0</v>
      </c>
      <c r="H149" s="24"/>
      <c r="I149" s="25" t="e">
        <f>G149/$H$183</f>
        <v>#DIV/0!</v>
      </c>
    </row>
    <row r="150" spans="2:9" ht="15" thickBot="1" x14ac:dyDescent="0.4">
      <c r="B150" s="6">
        <v>11</v>
      </c>
      <c r="C150" s="7" t="s">
        <v>272</v>
      </c>
      <c r="D150" s="47"/>
      <c r="E150" s="670"/>
      <c r="F150" s="48"/>
      <c r="G150" s="62"/>
      <c r="H150" s="9">
        <f>SUM(G151:G154)</f>
        <v>0</v>
      </c>
      <c r="I150" s="16" t="e">
        <f>H150/$H$183</f>
        <v>#DIV/0!</v>
      </c>
    </row>
    <row r="151" spans="2:9" ht="37.5" x14ac:dyDescent="0.35">
      <c r="B151" s="45" t="s">
        <v>273</v>
      </c>
      <c r="C151" s="20" t="s">
        <v>274</v>
      </c>
      <c r="D151" s="26" t="s">
        <v>23</v>
      </c>
      <c r="E151" s="669">
        <v>1</v>
      </c>
      <c r="F151" s="250">
        <v>0</v>
      </c>
      <c r="G151" s="38">
        <f t="shared" ref="G151:G152" si="35">E151*F151</f>
        <v>0</v>
      </c>
      <c r="H151" s="24"/>
      <c r="I151" s="52" t="e">
        <f>G151/$H$183</f>
        <v>#DIV/0!</v>
      </c>
    </row>
    <row r="152" spans="2:9" ht="25" x14ac:dyDescent="0.35">
      <c r="B152" s="45" t="s">
        <v>275</v>
      </c>
      <c r="C152" s="20" t="s">
        <v>276</v>
      </c>
      <c r="D152" s="21" t="s">
        <v>27</v>
      </c>
      <c r="E152" s="669">
        <v>2</v>
      </c>
      <c r="F152" s="250">
        <v>0</v>
      </c>
      <c r="G152" s="38">
        <f t="shared" si="35"/>
        <v>0</v>
      </c>
      <c r="H152" s="24"/>
      <c r="I152" s="25" t="e">
        <f>G152/$H$183</f>
        <v>#DIV/0!</v>
      </c>
    </row>
    <row r="153" spans="2:9" ht="25" x14ac:dyDescent="0.35">
      <c r="B153" s="45" t="s">
        <v>277</v>
      </c>
      <c r="C153" s="20" t="s">
        <v>278</v>
      </c>
      <c r="D153" s="21" t="s">
        <v>27</v>
      </c>
      <c r="E153" s="669">
        <v>1</v>
      </c>
      <c r="F153" s="250">
        <v>0</v>
      </c>
      <c r="G153" s="38">
        <f t="shared" ref="G153:G154" si="36">E153*F153</f>
        <v>0</v>
      </c>
      <c r="H153" s="181"/>
      <c r="I153" s="25" t="e">
        <f>G153/$H$183</f>
        <v>#DIV/0!</v>
      </c>
    </row>
    <row r="154" spans="2:9" ht="15" thickBot="1" x14ac:dyDescent="0.4">
      <c r="B154" s="45" t="s">
        <v>279</v>
      </c>
      <c r="C154" s="75" t="s">
        <v>280</v>
      </c>
      <c r="D154" s="21" t="s">
        <v>27</v>
      </c>
      <c r="E154" s="669">
        <v>1.5</v>
      </c>
      <c r="F154" s="250">
        <v>0</v>
      </c>
      <c r="G154" s="38">
        <f t="shared" si="36"/>
        <v>0</v>
      </c>
      <c r="I154" s="25" t="e">
        <f>G154/$H$183</f>
        <v>#DIV/0!</v>
      </c>
    </row>
    <row r="155" spans="2:9" ht="15" thickBot="1" x14ac:dyDescent="0.4">
      <c r="B155" s="6">
        <v>12</v>
      </c>
      <c r="C155" s="7" t="s">
        <v>281</v>
      </c>
      <c r="D155" s="47"/>
      <c r="E155" s="670"/>
      <c r="F155" s="48"/>
      <c r="G155" s="62"/>
      <c r="H155" s="9">
        <f>SUM(G156:G157)</f>
        <v>0</v>
      </c>
      <c r="I155" s="16" t="e">
        <f>H155/$H$183</f>
        <v>#DIV/0!</v>
      </c>
    </row>
    <row r="156" spans="2:9" ht="25" x14ac:dyDescent="0.35">
      <c r="B156" s="61" t="s">
        <v>282</v>
      </c>
      <c r="C156" s="75" t="s">
        <v>283</v>
      </c>
      <c r="D156" s="21" t="s">
        <v>39</v>
      </c>
      <c r="E156" s="669">
        <v>5</v>
      </c>
      <c r="F156" s="244">
        <v>0</v>
      </c>
      <c r="G156" s="39">
        <f t="shared" ref="G156" si="37">E156*F156</f>
        <v>0</v>
      </c>
      <c r="H156" s="182"/>
      <c r="I156" s="52" t="e">
        <f>G156/$H$183</f>
        <v>#DIV/0!</v>
      </c>
    </row>
    <row r="157" spans="2:9" ht="25.5" thickBot="1" x14ac:dyDescent="0.4">
      <c r="B157" s="61" t="s">
        <v>284</v>
      </c>
      <c r="C157" s="37" t="s">
        <v>285</v>
      </c>
      <c r="D157" s="21" t="s">
        <v>39</v>
      </c>
      <c r="E157" s="669">
        <v>14</v>
      </c>
      <c r="F157" s="244">
        <v>0</v>
      </c>
      <c r="G157" s="39">
        <f>E157*F157</f>
        <v>0</v>
      </c>
      <c r="H157" s="24"/>
      <c r="I157" s="25" t="e">
        <f>G157/$H$183</f>
        <v>#DIV/0!</v>
      </c>
    </row>
    <row r="158" spans="2:9" ht="15" thickBot="1" x14ac:dyDescent="0.4">
      <c r="B158" s="27">
        <v>13</v>
      </c>
      <c r="C158" s="7" t="s">
        <v>286</v>
      </c>
      <c r="D158" s="47"/>
      <c r="E158" s="670"/>
      <c r="F158" s="48"/>
      <c r="G158" s="62"/>
      <c r="H158" s="9">
        <f>SUM(G160:G172)</f>
        <v>0</v>
      </c>
      <c r="I158" s="16" t="e">
        <f>H158/$H$183</f>
        <v>#DIV/0!</v>
      </c>
    </row>
    <row r="159" spans="2:9" x14ac:dyDescent="0.35">
      <c r="B159" s="76"/>
      <c r="C159" s="58" t="s">
        <v>287</v>
      </c>
      <c r="D159" s="18"/>
      <c r="E159" s="668"/>
      <c r="F159" s="19"/>
      <c r="G159" s="18"/>
      <c r="H159" s="18"/>
      <c r="I159" s="440"/>
    </row>
    <row r="160" spans="2:9" x14ac:dyDescent="0.35">
      <c r="B160" s="26" t="s">
        <v>288</v>
      </c>
      <c r="C160" s="37" t="s">
        <v>289</v>
      </c>
      <c r="D160" s="21" t="s">
        <v>39</v>
      </c>
      <c r="E160" s="666">
        <v>12</v>
      </c>
      <c r="F160" s="244">
        <v>0</v>
      </c>
      <c r="G160" s="39">
        <f t="shared" ref="G160:G170" si="38">E160*F160</f>
        <v>0</v>
      </c>
      <c r="H160" s="177"/>
      <c r="I160" s="52" t="e">
        <f t="shared" ref="I160:I182" si="39">G160/$H$183</f>
        <v>#DIV/0!</v>
      </c>
    </row>
    <row r="161" spans="2:9" x14ac:dyDescent="0.35">
      <c r="B161" s="26" t="s">
        <v>290</v>
      </c>
      <c r="C161" s="37" t="s">
        <v>291</v>
      </c>
      <c r="D161" s="21" t="s">
        <v>39</v>
      </c>
      <c r="E161" s="666">
        <v>2</v>
      </c>
      <c r="F161" s="244">
        <v>0</v>
      </c>
      <c r="G161" s="39">
        <f t="shared" si="38"/>
        <v>0</v>
      </c>
      <c r="H161" s="178"/>
      <c r="I161" s="25" t="e">
        <f t="shared" si="39"/>
        <v>#DIV/0!</v>
      </c>
    </row>
    <row r="162" spans="2:9" x14ac:dyDescent="0.35">
      <c r="B162" s="26" t="s">
        <v>292</v>
      </c>
      <c r="C162" s="37" t="s">
        <v>293</v>
      </c>
      <c r="D162" s="21" t="s">
        <v>39</v>
      </c>
      <c r="E162" s="666">
        <v>2</v>
      </c>
      <c r="F162" s="244">
        <v>0</v>
      </c>
      <c r="G162" s="39">
        <f t="shared" si="38"/>
        <v>0</v>
      </c>
      <c r="H162" s="178"/>
      <c r="I162" s="25" t="e">
        <f t="shared" si="39"/>
        <v>#DIV/0!</v>
      </c>
    </row>
    <row r="163" spans="2:9" x14ac:dyDescent="0.35">
      <c r="B163" s="26" t="s">
        <v>294</v>
      </c>
      <c r="C163" s="37" t="s">
        <v>295</v>
      </c>
      <c r="D163" s="21" t="s">
        <v>39</v>
      </c>
      <c r="E163" s="666">
        <v>1</v>
      </c>
      <c r="F163" s="244">
        <v>0</v>
      </c>
      <c r="G163" s="39">
        <f t="shared" si="38"/>
        <v>0</v>
      </c>
      <c r="H163" s="178"/>
      <c r="I163" s="25" t="e">
        <f t="shared" si="39"/>
        <v>#DIV/0!</v>
      </c>
    </row>
    <row r="164" spans="2:9" x14ac:dyDescent="0.35">
      <c r="B164" s="26" t="s">
        <v>296</v>
      </c>
      <c r="C164" s="37" t="s">
        <v>297</v>
      </c>
      <c r="D164" s="21" t="s">
        <v>39</v>
      </c>
      <c r="E164" s="666">
        <v>3</v>
      </c>
      <c r="F164" s="244">
        <v>0</v>
      </c>
      <c r="G164" s="39">
        <f t="shared" si="38"/>
        <v>0</v>
      </c>
      <c r="H164" s="178"/>
      <c r="I164" s="25" t="e">
        <f t="shared" si="39"/>
        <v>#DIV/0!</v>
      </c>
    </row>
    <row r="165" spans="2:9" x14ac:dyDescent="0.35">
      <c r="B165" s="26" t="s">
        <v>298</v>
      </c>
      <c r="C165" s="37" t="s">
        <v>299</v>
      </c>
      <c r="D165" s="21" t="s">
        <v>39</v>
      </c>
      <c r="E165" s="666">
        <v>1</v>
      </c>
      <c r="F165" s="244">
        <v>0</v>
      </c>
      <c r="G165" s="39">
        <f t="shared" ref="G165" si="40">E165*F165</f>
        <v>0</v>
      </c>
      <c r="H165" s="178"/>
      <c r="I165" s="25" t="e">
        <f t="shared" si="39"/>
        <v>#DIV/0!</v>
      </c>
    </row>
    <row r="166" spans="2:9" x14ac:dyDescent="0.35">
      <c r="B166" s="66"/>
      <c r="C166" s="17" t="s">
        <v>300</v>
      </c>
      <c r="D166" s="18"/>
      <c r="E166" s="668"/>
      <c r="F166" s="19"/>
      <c r="G166" s="18"/>
      <c r="H166" s="18"/>
      <c r="I166" s="440"/>
    </row>
    <row r="167" spans="2:9" ht="25" x14ac:dyDescent="0.35">
      <c r="B167" s="26" t="s">
        <v>301</v>
      </c>
      <c r="C167" s="37" t="s">
        <v>302</v>
      </c>
      <c r="D167" s="21" t="s">
        <v>39</v>
      </c>
      <c r="E167" s="666">
        <v>25</v>
      </c>
      <c r="F167" s="244">
        <v>0</v>
      </c>
      <c r="G167" s="39">
        <f t="shared" ref="G167:G168" si="41">E167*F167</f>
        <v>0</v>
      </c>
      <c r="H167" s="178"/>
      <c r="I167" s="52" t="e">
        <f t="shared" si="39"/>
        <v>#DIV/0!</v>
      </c>
    </row>
    <row r="168" spans="2:9" x14ac:dyDescent="0.35">
      <c r="B168" s="26" t="s">
        <v>303</v>
      </c>
      <c r="C168" s="77" t="s">
        <v>304</v>
      </c>
      <c r="D168" s="21" t="s">
        <v>136</v>
      </c>
      <c r="E168" s="682">
        <v>28</v>
      </c>
      <c r="F168" s="237">
        <v>0</v>
      </c>
      <c r="G168" s="179">
        <f t="shared" si="41"/>
        <v>0</v>
      </c>
      <c r="H168" s="203"/>
      <c r="I168" s="25" t="e">
        <f t="shared" si="39"/>
        <v>#DIV/0!</v>
      </c>
    </row>
    <row r="169" spans="2:9" x14ac:dyDescent="0.35">
      <c r="B169" s="66"/>
      <c r="C169" s="17" t="s">
        <v>305</v>
      </c>
      <c r="D169" s="18"/>
      <c r="E169" s="668"/>
      <c r="F169" s="19"/>
      <c r="G169" s="18"/>
      <c r="H169" s="18"/>
      <c r="I169" s="440"/>
    </row>
    <row r="170" spans="2:9" x14ac:dyDescent="0.35">
      <c r="B170" s="26" t="s">
        <v>306</v>
      </c>
      <c r="C170" s="37" t="s">
        <v>307</v>
      </c>
      <c r="D170" s="21" t="s">
        <v>39</v>
      </c>
      <c r="E170" s="666">
        <v>1</v>
      </c>
      <c r="F170" s="244">
        <v>0</v>
      </c>
      <c r="G170" s="39">
        <f t="shared" si="38"/>
        <v>0</v>
      </c>
      <c r="H170" s="177"/>
      <c r="I170" s="52" t="e">
        <f t="shared" si="39"/>
        <v>#DIV/0!</v>
      </c>
    </row>
    <row r="171" spans="2:9" x14ac:dyDescent="0.35">
      <c r="B171" s="26" t="s">
        <v>308</v>
      </c>
      <c r="C171" s="37" t="s">
        <v>309</v>
      </c>
      <c r="D171" s="21" t="s">
        <v>39</v>
      </c>
      <c r="E171" s="666">
        <v>1</v>
      </c>
      <c r="F171" s="244">
        <v>0</v>
      </c>
      <c r="G171" s="39">
        <f>E171*F171</f>
        <v>0</v>
      </c>
      <c r="H171" s="178"/>
      <c r="I171" s="25" t="e">
        <f t="shared" si="39"/>
        <v>#DIV/0!</v>
      </c>
    </row>
    <row r="172" spans="2:9" ht="15" thickBot="1" x14ac:dyDescent="0.4">
      <c r="B172" s="26" t="s">
        <v>310</v>
      </c>
      <c r="C172" s="37" t="s">
        <v>311</v>
      </c>
      <c r="D172" s="21" t="s">
        <v>39</v>
      </c>
      <c r="E172" s="666">
        <v>1</v>
      </c>
      <c r="F172" s="244">
        <v>0</v>
      </c>
      <c r="G172" s="39">
        <f t="shared" ref="G172" si="42">E172*F172</f>
        <v>0</v>
      </c>
      <c r="H172" s="183"/>
      <c r="I172" s="25" t="e">
        <f t="shared" si="39"/>
        <v>#DIV/0!</v>
      </c>
    </row>
    <row r="173" spans="2:9" ht="15" thickBot="1" x14ac:dyDescent="0.4">
      <c r="B173" s="6">
        <v>14</v>
      </c>
      <c r="C173" s="7" t="s">
        <v>312</v>
      </c>
      <c r="D173" s="47"/>
      <c r="E173" s="670"/>
      <c r="F173" s="48"/>
      <c r="G173" s="62"/>
      <c r="H173" s="9">
        <f>SUM(G174:G177)</f>
        <v>0</v>
      </c>
      <c r="I173" s="16" t="e">
        <f>H173/$H$183</f>
        <v>#DIV/0!</v>
      </c>
    </row>
    <row r="174" spans="2:9" x14ac:dyDescent="0.35">
      <c r="B174" s="46" t="s">
        <v>313</v>
      </c>
      <c r="C174" s="37" t="s">
        <v>314</v>
      </c>
      <c r="D174" s="21" t="s">
        <v>39</v>
      </c>
      <c r="E174" s="666">
        <v>1</v>
      </c>
      <c r="F174" s="244">
        <v>0</v>
      </c>
      <c r="G174" s="39">
        <f>E174*F174</f>
        <v>0</v>
      </c>
      <c r="H174" s="24"/>
      <c r="I174" s="52" t="e">
        <f t="shared" si="39"/>
        <v>#DIV/0!</v>
      </c>
    </row>
    <row r="175" spans="2:9" x14ac:dyDescent="0.35">
      <c r="B175" s="46" t="s">
        <v>315</v>
      </c>
      <c r="C175" s="37" t="s">
        <v>316</v>
      </c>
      <c r="D175" s="21" t="s">
        <v>39</v>
      </c>
      <c r="E175" s="666">
        <v>1</v>
      </c>
      <c r="F175" s="244">
        <v>0</v>
      </c>
      <c r="G175" s="39">
        <f t="shared" ref="G175:G177" si="43">E175*F175</f>
        <v>0</v>
      </c>
      <c r="H175" s="24"/>
      <c r="I175" s="25" t="e">
        <f t="shared" si="39"/>
        <v>#DIV/0!</v>
      </c>
    </row>
    <row r="176" spans="2:9" x14ac:dyDescent="0.35">
      <c r="B176" s="46" t="s">
        <v>317</v>
      </c>
      <c r="C176" s="37" t="s">
        <v>318</v>
      </c>
      <c r="D176" s="21" t="s">
        <v>39</v>
      </c>
      <c r="E176" s="666">
        <v>1</v>
      </c>
      <c r="F176" s="244">
        <v>0</v>
      </c>
      <c r="G176" s="39">
        <f t="shared" si="43"/>
        <v>0</v>
      </c>
      <c r="H176" s="24"/>
      <c r="I176" s="25" t="e">
        <f t="shared" si="39"/>
        <v>#DIV/0!</v>
      </c>
    </row>
    <row r="177" spans="2:14" ht="15" thickBot="1" x14ac:dyDescent="0.4">
      <c r="B177" s="46" t="s">
        <v>319</v>
      </c>
      <c r="C177" s="63" t="s">
        <v>320</v>
      </c>
      <c r="D177" s="21" t="s">
        <v>39</v>
      </c>
      <c r="E177" s="666">
        <v>1</v>
      </c>
      <c r="F177" s="244">
        <v>0</v>
      </c>
      <c r="G177" s="39">
        <f t="shared" si="43"/>
        <v>0</v>
      </c>
      <c r="H177" s="24"/>
      <c r="I177" s="25" t="e">
        <f t="shared" si="39"/>
        <v>#DIV/0!</v>
      </c>
    </row>
    <row r="178" spans="2:14" ht="15" thickBot="1" x14ac:dyDescent="0.4">
      <c r="B178" s="6">
        <v>15</v>
      </c>
      <c r="C178" s="7" t="s">
        <v>321</v>
      </c>
      <c r="D178" s="47"/>
      <c r="E178" s="670"/>
      <c r="F178" s="48"/>
      <c r="G178" s="62"/>
      <c r="H178" s="9">
        <f>SUM(G179:G179)</f>
        <v>0</v>
      </c>
      <c r="I178" s="16" t="e">
        <f>H178/$H$183</f>
        <v>#DIV/0!</v>
      </c>
    </row>
    <row r="179" spans="2:14" ht="25.5" thickBot="1" x14ac:dyDescent="0.4">
      <c r="B179" s="46" t="s">
        <v>322</v>
      </c>
      <c r="C179" s="12" t="s">
        <v>323</v>
      </c>
      <c r="D179" s="78" t="s">
        <v>23</v>
      </c>
      <c r="E179" s="661">
        <v>1</v>
      </c>
      <c r="F179" s="247">
        <v>0</v>
      </c>
      <c r="G179" s="79">
        <f t="shared" ref="G179" si="44">E179*F179</f>
        <v>0</v>
      </c>
      <c r="H179" s="80"/>
      <c r="I179" s="52" t="e">
        <f t="shared" si="39"/>
        <v>#DIV/0!</v>
      </c>
    </row>
    <row r="180" spans="2:14" ht="15" thickBot="1" x14ac:dyDescent="0.4">
      <c r="B180" s="6">
        <v>16</v>
      </c>
      <c r="C180" s="7" t="s">
        <v>324</v>
      </c>
      <c r="D180" s="47"/>
      <c r="E180" s="670"/>
      <c r="F180" s="48"/>
      <c r="G180" s="62"/>
      <c r="H180" s="9">
        <f>SUM(G181:G182)</f>
        <v>0</v>
      </c>
      <c r="I180" s="16" t="e">
        <f>H180/$H$183</f>
        <v>#DIV/0!</v>
      </c>
    </row>
    <row r="181" spans="2:14" x14ac:dyDescent="0.35">
      <c r="B181" s="21" t="s">
        <v>325</v>
      </c>
      <c r="C181" s="81" t="s">
        <v>326</v>
      </c>
      <c r="D181" s="13" t="s">
        <v>327</v>
      </c>
      <c r="E181" s="683">
        <v>4</v>
      </c>
      <c r="F181" s="247">
        <v>0</v>
      </c>
      <c r="G181" s="79">
        <f>E181*F181</f>
        <v>0</v>
      </c>
      <c r="H181" s="24"/>
      <c r="I181" s="52" t="e">
        <f t="shared" si="39"/>
        <v>#DIV/0!</v>
      </c>
    </row>
    <row r="182" spans="2:14" ht="15" thickBot="1" x14ac:dyDescent="0.4">
      <c r="B182" s="21" t="s">
        <v>328</v>
      </c>
      <c r="C182" s="82" t="s">
        <v>329</v>
      </c>
      <c r="D182" s="21" t="s">
        <v>23</v>
      </c>
      <c r="E182" s="679">
        <v>1</v>
      </c>
      <c r="F182" s="251">
        <v>0</v>
      </c>
      <c r="G182" s="83">
        <f>E182*F182</f>
        <v>0</v>
      </c>
      <c r="H182" s="24"/>
      <c r="I182" s="25" t="e">
        <f t="shared" si="39"/>
        <v>#DIV/0!</v>
      </c>
    </row>
    <row r="183" spans="2:14" ht="15" thickBot="1" x14ac:dyDescent="0.4">
      <c r="B183" s="84" t="s">
        <v>330</v>
      </c>
      <c r="C183" s="85"/>
      <c r="D183" s="86"/>
      <c r="E183" s="86"/>
      <c r="F183" s="87"/>
      <c r="G183" s="88"/>
      <c r="H183" s="9">
        <f>SUM(H13:H182)</f>
        <v>0</v>
      </c>
      <c r="I183" s="16" t="e">
        <f>H183/$H$183</f>
        <v>#DIV/0!</v>
      </c>
      <c r="L183" s="233"/>
      <c r="N183" s="205"/>
    </row>
    <row r="184" spans="2:14" ht="15" thickBot="1" x14ac:dyDescent="0.4">
      <c r="B184" s="133"/>
      <c r="C184" s="90"/>
      <c r="D184" s="91"/>
      <c r="E184" s="91"/>
      <c r="F184" s="92"/>
      <c r="G184" s="92"/>
      <c r="H184" s="91"/>
      <c r="I184" s="188"/>
    </row>
    <row r="185" spans="2:14" ht="15" thickBot="1" x14ac:dyDescent="0.4">
      <c r="B185" s="195" t="s">
        <v>331</v>
      </c>
      <c r="C185" s="94" t="s">
        <v>332</v>
      </c>
      <c r="D185" s="95"/>
      <c r="E185" s="95"/>
      <c r="F185" s="96"/>
      <c r="G185" s="97"/>
      <c r="H185" s="98">
        <f>+H183</f>
        <v>0</v>
      </c>
      <c r="I185" s="133"/>
    </row>
    <row r="186" spans="2:14" ht="15" thickBot="1" x14ac:dyDescent="0.4">
      <c r="B186" s="195"/>
      <c r="C186" s="99" t="s">
        <v>333</v>
      </c>
      <c r="D186" s="100" t="s">
        <v>334</v>
      </c>
      <c r="E186" s="259">
        <v>0</v>
      </c>
      <c r="F186" s="101"/>
      <c r="G186" s="102"/>
      <c r="H186" s="103">
        <f>H185*E186%</f>
        <v>0</v>
      </c>
      <c r="I186" s="133"/>
    </row>
    <row r="187" spans="2:14" ht="15" thickBot="1" x14ac:dyDescent="0.4">
      <c r="B187" s="196" t="s">
        <v>335</v>
      </c>
      <c r="C187" s="94" t="s">
        <v>336</v>
      </c>
      <c r="D187" s="95"/>
      <c r="E187" s="104"/>
      <c r="F187" s="96"/>
      <c r="G187" s="96"/>
      <c r="H187" s="98">
        <f>SUM(H185:H186)</f>
        <v>0</v>
      </c>
      <c r="I187" s="133"/>
    </row>
    <row r="188" spans="2:14" x14ac:dyDescent="0.35">
      <c r="B188" s="195"/>
      <c r="C188" s="105" t="s">
        <v>337</v>
      </c>
      <c r="D188" s="106" t="s">
        <v>334</v>
      </c>
      <c r="E188" s="260">
        <v>0</v>
      </c>
      <c r="F188" s="107"/>
      <c r="G188" s="108"/>
      <c r="H188" s="109">
        <f>H187*E188%</f>
        <v>0</v>
      </c>
      <c r="I188" s="133"/>
    </row>
    <row r="189" spans="2:14" ht="15" thickBot="1" x14ac:dyDescent="0.4">
      <c r="B189" s="195"/>
      <c r="C189" s="110" t="s">
        <v>338</v>
      </c>
      <c r="D189" s="111" t="s">
        <v>334</v>
      </c>
      <c r="E189" s="261">
        <v>0</v>
      </c>
      <c r="F189" s="112"/>
      <c r="G189" s="113"/>
      <c r="H189" s="114">
        <f>H187*E189%</f>
        <v>0</v>
      </c>
      <c r="I189" s="189"/>
    </row>
    <row r="190" spans="2:14" ht="15" thickBot="1" x14ac:dyDescent="0.4">
      <c r="B190" s="196" t="s">
        <v>339</v>
      </c>
      <c r="C190" s="115" t="s">
        <v>340</v>
      </c>
      <c r="D190" s="116"/>
      <c r="E190" s="117"/>
      <c r="F190" s="118"/>
      <c r="G190" s="119"/>
      <c r="H190" s="98">
        <f>SUM(H187:H189)</f>
        <v>0</v>
      </c>
      <c r="I190" s="133"/>
    </row>
    <row r="191" spans="2:14" ht="15" thickBot="1" x14ac:dyDescent="0.4">
      <c r="B191" s="197"/>
      <c r="C191" s="99" t="s">
        <v>341</v>
      </c>
      <c r="D191" s="100" t="s">
        <v>334</v>
      </c>
      <c r="E191" s="259">
        <v>0</v>
      </c>
      <c r="F191" s="101"/>
      <c r="G191" s="101"/>
      <c r="H191" s="120">
        <f>H190*E191%</f>
        <v>0</v>
      </c>
      <c r="I191" s="190"/>
    </row>
    <row r="192" spans="2:14" ht="15" thickBot="1" x14ac:dyDescent="0.4">
      <c r="B192" s="198" t="s">
        <v>342</v>
      </c>
      <c r="C192" s="115" t="s">
        <v>343</v>
      </c>
      <c r="D192" s="116"/>
      <c r="E192" s="116"/>
      <c r="F192" s="116"/>
      <c r="G192" s="121"/>
      <c r="H192" s="122">
        <f>SUM(H190+H191)</f>
        <v>0</v>
      </c>
      <c r="I192" s="190"/>
    </row>
    <row r="193" spans="2:9" ht="15" thickBot="1" x14ac:dyDescent="0.4">
      <c r="B193" s="172"/>
      <c r="C193" s="124"/>
      <c r="D193" s="123"/>
      <c r="E193" s="123"/>
      <c r="F193" s="123"/>
      <c r="G193" s="123"/>
      <c r="H193" s="125"/>
      <c r="I193" s="190"/>
    </row>
    <row r="194" spans="2:9" ht="15" thickBot="1" x14ac:dyDescent="0.4">
      <c r="B194" s="172"/>
      <c r="C194" s="94" t="s">
        <v>344</v>
      </c>
      <c r="D194" s="95"/>
      <c r="E194" s="95"/>
      <c r="F194" s="96"/>
      <c r="G194" s="97"/>
      <c r="H194" s="126" t="e">
        <f>H192/H185</f>
        <v>#DIV/0!</v>
      </c>
      <c r="I194" s="191"/>
    </row>
    <row r="195" spans="2:9" ht="15" thickBot="1" x14ac:dyDescent="0.4">
      <c r="B195" s="133"/>
      <c r="C195" s="127"/>
      <c r="D195" s="128"/>
      <c r="E195" s="128"/>
      <c r="F195" s="129"/>
      <c r="G195" s="129"/>
      <c r="H195" s="128"/>
      <c r="I195" s="188"/>
    </row>
    <row r="196" spans="2:9" ht="16" thickBot="1" x14ac:dyDescent="0.4">
      <c r="B196" s="130" t="s">
        <v>345</v>
      </c>
      <c r="C196" s="131"/>
      <c r="D196" s="95"/>
      <c r="E196" s="95"/>
      <c r="F196" s="96"/>
      <c r="G196" s="97"/>
      <c r="H196" s="132" t="e">
        <f>H183*H194</f>
        <v>#DIV/0!</v>
      </c>
      <c r="I196" s="172"/>
    </row>
    <row r="197" spans="2:9" ht="15" thickBot="1" x14ac:dyDescent="0.4">
      <c r="B197" s="133"/>
      <c r="C197" s="134"/>
      <c r="D197" s="135"/>
      <c r="E197" s="135"/>
      <c r="F197" s="136"/>
      <c r="G197" s="136"/>
      <c r="H197" s="135"/>
      <c r="I197" s="188"/>
    </row>
    <row r="198" spans="2:9" x14ac:dyDescent="0.35">
      <c r="B198" s="137" t="s">
        <v>346</v>
      </c>
      <c r="C198" s="138" t="s">
        <v>347</v>
      </c>
      <c r="D198" s="139"/>
      <c r="E198" s="139"/>
      <c r="F198" s="140"/>
      <c r="G198" s="140"/>
      <c r="H198" s="141"/>
      <c r="I198" s="192"/>
    </row>
    <row r="199" spans="2:9" x14ac:dyDescent="0.35">
      <c r="B199" s="142" t="s">
        <v>348</v>
      </c>
      <c r="C199" s="143" t="s">
        <v>349</v>
      </c>
      <c r="D199" s="144" t="s">
        <v>327</v>
      </c>
      <c r="E199" s="264">
        <v>4</v>
      </c>
      <c r="F199" s="262">
        <v>0</v>
      </c>
      <c r="G199" s="145">
        <f>E199*F199</f>
        <v>0</v>
      </c>
      <c r="H199" s="216"/>
      <c r="I199" s="193"/>
    </row>
    <row r="200" spans="2:9" x14ac:dyDescent="0.35">
      <c r="B200" s="146" t="s">
        <v>350</v>
      </c>
      <c r="C200" s="65" t="s">
        <v>351</v>
      </c>
      <c r="D200" s="147" t="s">
        <v>327</v>
      </c>
      <c r="E200" s="265">
        <v>4</v>
      </c>
      <c r="F200" s="263">
        <v>0</v>
      </c>
      <c r="G200" s="148">
        <f>E200*F200</f>
        <v>0</v>
      </c>
      <c r="H200" s="217"/>
      <c r="I200" s="193"/>
    </row>
    <row r="201" spans="2:9" ht="15" thickBot="1" x14ac:dyDescent="0.4">
      <c r="B201" s="479" t="s">
        <v>352</v>
      </c>
      <c r="C201" s="480"/>
      <c r="D201" s="480"/>
      <c r="E201" s="480"/>
      <c r="F201" s="480"/>
      <c r="G201" s="481"/>
      <c r="H201" s="149">
        <f>SUM(G199:G200)</f>
        <v>0</v>
      </c>
      <c r="I201" s="133"/>
    </row>
    <row r="202" spans="2:9" ht="15" thickBot="1" x14ac:dyDescent="0.4">
      <c r="B202" s="89"/>
      <c r="C202" s="150"/>
      <c r="D202" s="89"/>
      <c r="E202" s="89"/>
      <c r="F202" s="89"/>
      <c r="G202" s="89"/>
      <c r="H202" s="89"/>
      <c r="I202" s="194"/>
    </row>
    <row r="203" spans="2:9" ht="18.5" thickBot="1" x14ac:dyDescent="0.4">
      <c r="B203" s="465" t="s">
        <v>353</v>
      </c>
      <c r="C203" s="466"/>
      <c r="D203" s="466"/>
      <c r="E203" s="466"/>
      <c r="F203" s="467"/>
      <c r="G203" s="468" t="e">
        <f>H201+H196</f>
        <v>#DIV/0!</v>
      </c>
      <c r="H203" s="469"/>
      <c r="I203" s="194"/>
    </row>
    <row r="204" spans="2:9" ht="15" thickBot="1" x14ac:dyDescent="0.4">
      <c r="B204" s="89"/>
      <c r="C204" s="150"/>
      <c r="D204" s="89"/>
      <c r="E204" s="89"/>
      <c r="F204" s="93"/>
      <c r="G204" s="93"/>
      <c r="H204" s="89"/>
      <c r="I204" s="188"/>
    </row>
    <row r="205" spans="2:9" ht="15" thickBot="1" x14ac:dyDescent="0.4">
      <c r="B205" s="470" t="s">
        <v>354</v>
      </c>
      <c r="C205" s="471"/>
      <c r="D205" s="471"/>
      <c r="E205" s="471"/>
      <c r="F205" s="471"/>
      <c r="G205" s="471"/>
      <c r="H205" s="471"/>
      <c r="I205" s="472"/>
    </row>
    <row r="206" spans="2:9" ht="15" thickBot="1" x14ac:dyDescent="0.4">
      <c r="B206" s="151"/>
      <c r="C206" s="152"/>
      <c r="D206" s="151"/>
      <c r="E206" s="151"/>
      <c r="F206" s="153"/>
      <c r="G206" s="153"/>
      <c r="H206" s="151"/>
      <c r="I206" s="153"/>
    </row>
    <row r="207" spans="2:9" ht="15" thickBot="1" x14ac:dyDescent="0.4">
      <c r="B207" s="154" t="s">
        <v>7</v>
      </c>
      <c r="C207" s="456" t="s">
        <v>8</v>
      </c>
      <c r="D207" s="457"/>
      <c r="E207" s="457"/>
      <c r="F207" s="457"/>
      <c r="G207" s="458"/>
      <c r="H207" s="155" t="s">
        <v>15</v>
      </c>
      <c r="I207" s="156" t="s">
        <v>355</v>
      </c>
    </row>
    <row r="208" spans="2:9" x14ac:dyDescent="0.35">
      <c r="B208" s="473"/>
      <c r="C208" s="474"/>
      <c r="D208" s="474"/>
      <c r="E208" s="474"/>
      <c r="F208" s="474"/>
      <c r="G208" s="474"/>
      <c r="H208" s="474"/>
      <c r="I208" s="475"/>
    </row>
    <row r="209" spans="2:9" x14ac:dyDescent="0.35">
      <c r="B209" s="157" t="s">
        <v>19</v>
      </c>
      <c r="C209" s="476" t="str">
        <f>C13</f>
        <v>TAREAS PRELIMINARES</v>
      </c>
      <c r="D209" s="477"/>
      <c r="E209" s="477"/>
      <c r="F209" s="477"/>
      <c r="G209" s="478"/>
      <c r="H209" s="158" t="e">
        <f>H13*$H$194</f>
        <v>#DIV/0!</v>
      </c>
      <c r="I209" s="207" t="e">
        <f>H209/$G$203</f>
        <v>#DIV/0!</v>
      </c>
    </row>
    <row r="210" spans="2:9" x14ac:dyDescent="0.35">
      <c r="B210" s="157" t="s">
        <v>356</v>
      </c>
      <c r="C210" s="453" t="str">
        <f>C15</f>
        <v>DEMOLICIÓN Y RETIROS</v>
      </c>
      <c r="D210" s="454"/>
      <c r="E210" s="454"/>
      <c r="F210" s="454"/>
      <c r="G210" s="455"/>
      <c r="H210" s="159" t="e">
        <f>H15*$H$194</f>
        <v>#DIV/0!</v>
      </c>
      <c r="I210" s="208" t="e">
        <f t="shared" ref="I210:I224" si="45">H210/$G$203</f>
        <v>#DIV/0!</v>
      </c>
    </row>
    <row r="211" spans="2:9" x14ac:dyDescent="0.35">
      <c r="B211" s="157" t="s">
        <v>357</v>
      </c>
      <c r="C211" s="453" t="str">
        <f>C29</f>
        <v xml:space="preserve">ALBAÑILERIA </v>
      </c>
      <c r="D211" s="454"/>
      <c r="E211" s="454"/>
      <c r="F211" s="454"/>
      <c r="G211" s="455"/>
      <c r="H211" s="159" t="e">
        <f>H29*$H$194</f>
        <v>#DIV/0!</v>
      </c>
      <c r="I211" s="208" t="e">
        <f t="shared" si="45"/>
        <v>#DIV/0!</v>
      </c>
    </row>
    <row r="212" spans="2:9" x14ac:dyDescent="0.35">
      <c r="B212" s="157" t="s">
        <v>358</v>
      </c>
      <c r="C212" s="453" t="str">
        <f>C44</f>
        <v>CIELORRASOS</v>
      </c>
      <c r="D212" s="454"/>
      <c r="E212" s="454"/>
      <c r="F212" s="454"/>
      <c r="G212" s="455"/>
      <c r="H212" s="159" t="e">
        <f>H44*$H$194</f>
        <v>#DIV/0!</v>
      </c>
      <c r="I212" s="208" t="e">
        <f t="shared" si="45"/>
        <v>#DIV/0!</v>
      </c>
    </row>
    <row r="213" spans="2:9" x14ac:dyDescent="0.35">
      <c r="B213" s="157" t="s">
        <v>359</v>
      </c>
      <c r="C213" s="453" t="str">
        <f>C48</f>
        <v>CARPINTERIAS</v>
      </c>
      <c r="D213" s="454"/>
      <c r="E213" s="454"/>
      <c r="F213" s="454"/>
      <c r="G213" s="455"/>
      <c r="H213" s="159" t="e">
        <f>H48*$H$194</f>
        <v>#DIV/0!</v>
      </c>
      <c r="I213" s="208" t="e">
        <f t="shared" si="45"/>
        <v>#DIV/0!</v>
      </c>
    </row>
    <row r="214" spans="2:9" x14ac:dyDescent="0.35">
      <c r="B214" s="157" t="s">
        <v>360</v>
      </c>
      <c r="C214" s="453" t="str">
        <f>C60</f>
        <v>HERRERIA</v>
      </c>
      <c r="D214" s="454"/>
      <c r="E214" s="454"/>
      <c r="F214" s="454"/>
      <c r="G214" s="455"/>
      <c r="H214" s="159" t="e">
        <f>H60*$H$194</f>
        <v>#DIV/0!</v>
      </c>
      <c r="I214" s="208" t="e">
        <f t="shared" si="45"/>
        <v>#DIV/0!</v>
      </c>
    </row>
    <row r="215" spans="2:9" x14ac:dyDescent="0.35">
      <c r="B215" s="157" t="s">
        <v>361</v>
      </c>
      <c r="C215" s="453" t="str">
        <f>C63</f>
        <v>PINTURA</v>
      </c>
      <c r="D215" s="454"/>
      <c r="E215" s="454"/>
      <c r="F215" s="454"/>
      <c r="G215" s="455"/>
      <c r="H215" s="160" t="e">
        <f>H63*$H$194</f>
        <v>#DIV/0!</v>
      </c>
      <c r="I215" s="208" t="e">
        <f t="shared" si="45"/>
        <v>#DIV/0!</v>
      </c>
    </row>
    <row r="216" spans="2:9" x14ac:dyDescent="0.35">
      <c r="B216" s="157" t="s">
        <v>362</v>
      </c>
      <c r="C216" s="453" t="str">
        <f>C70</f>
        <v xml:space="preserve">INSTALACION ELECTRICA </v>
      </c>
      <c r="D216" s="454"/>
      <c r="E216" s="454"/>
      <c r="F216" s="454"/>
      <c r="G216" s="455"/>
      <c r="H216" s="159" t="e">
        <f>H70*$H$194</f>
        <v>#DIV/0!</v>
      </c>
      <c r="I216" s="208" t="e">
        <f t="shared" si="45"/>
        <v>#DIV/0!</v>
      </c>
    </row>
    <row r="217" spans="2:9" x14ac:dyDescent="0.35">
      <c r="B217" s="157" t="s">
        <v>363</v>
      </c>
      <c r="C217" s="453" t="str">
        <f>C119</f>
        <v>INSTALACION TERMOMECANICA</v>
      </c>
      <c r="D217" s="454"/>
      <c r="E217" s="454"/>
      <c r="F217" s="454"/>
      <c r="G217" s="455"/>
      <c r="H217" s="159" t="e">
        <f>H119*$H$194</f>
        <v>#DIV/0!</v>
      </c>
      <c r="I217" s="208" t="e">
        <f t="shared" si="45"/>
        <v>#DIV/0!</v>
      </c>
    </row>
    <row r="218" spans="2:9" x14ac:dyDescent="0.35">
      <c r="B218" s="157" t="s">
        <v>364</v>
      </c>
      <c r="C218" s="453" t="str">
        <f>C130</f>
        <v>INSTALACION SANITARIA</v>
      </c>
      <c r="D218" s="454"/>
      <c r="E218" s="454"/>
      <c r="F218" s="454"/>
      <c r="G218" s="455"/>
      <c r="H218" s="159" t="e">
        <f>H130*$H$194</f>
        <v>#DIV/0!</v>
      </c>
      <c r="I218" s="208" t="e">
        <f t="shared" si="45"/>
        <v>#DIV/0!</v>
      </c>
    </row>
    <row r="219" spans="2:9" x14ac:dyDescent="0.35">
      <c r="B219" s="157" t="s">
        <v>365</v>
      </c>
      <c r="C219" s="453" t="str">
        <f>C150</f>
        <v>VIDRIOS Y ESPEJOS</v>
      </c>
      <c r="D219" s="454"/>
      <c r="E219" s="454"/>
      <c r="F219" s="454"/>
      <c r="G219" s="455"/>
      <c r="H219" s="159" t="e">
        <f>H150*$H$194</f>
        <v>#DIV/0!</v>
      </c>
      <c r="I219" s="208" t="e">
        <f t="shared" si="45"/>
        <v>#DIV/0!</v>
      </c>
    </row>
    <row r="220" spans="2:9" x14ac:dyDescent="0.35">
      <c r="B220" s="157" t="s">
        <v>366</v>
      </c>
      <c r="C220" s="453" t="str">
        <f>C155</f>
        <v>SISTEMA DE OSCURECIMIENTO</v>
      </c>
      <c r="D220" s="454"/>
      <c r="E220" s="454"/>
      <c r="F220" s="454"/>
      <c r="G220" s="455"/>
      <c r="H220" s="159" t="e">
        <f>H155*$H$194</f>
        <v>#DIV/0!</v>
      </c>
      <c r="I220" s="208" t="e">
        <f t="shared" si="45"/>
        <v>#DIV/0!</v>
      </c>
    </row>
    <row r="221" spans="2:9" x14ac:dyDescent="0.35">
      <c r="B221" s="157" t="s">
        <v>367</v>
      </c>
      <c r="C221" s="453" t="str">
        <f>C158</f>
        <v>MOBILIARIO</v>
      </c>
      <c r="D221" s="454"/>
      <c r="E221" s="454"/>
      <c r="F221" s="454"/>
      <c r="G221" s="455"/>
      <c r="H221" s="159" t="e">
        <f>H158*$H$194</f>
        <v>#DIV/0!</v>
      </c>
      <c r="I221" s="208" t="e">
        <f t="shared" si="45"/>
        <v>#DIV/0!</v>
      </c>
    </row>
    <row r="222" spans="2:9" x14ac:dyDescent="0.35">
      <c r="B222" s="157" t="s">
        <v>368</v>
      </c>
      <c r="C222" s="453" t="str">
        <f>C173</f>
        <v>EQUIPAMIENTO</v>
      </c>
      <c r="D222" s="454"/>
      <c r="E222" s="454"/>
      <c r="F222" s="454"/>
      <c r="G222" s="455"/>
      <c r="H222" s="159" t="e">
        <f>H173*$H$194</f>
        <v>#DIV/0!</v>
      </c>
      <c r="I222" s="208" t="e">
        <f t="shared" si="45"/>
        <v>#DIV/0!</v>
      </c>
    </row>
    <row r="223" spans="2:9" x14ac:dyDescent="0.35">
      <c r="B223" s="157" t="s">
        <v>369</v>
      </c>
      <c r="C223" s="453" t="str">
        <f>C178</f>
        <v>GRAFICA Y SEÑALETICA</v>
      </c>
      <c r="D223" s="454"/>
      <c r="E223" s="454"/>
      <c r="F223" s="454"/>
      <c r="G223" s="455"/>
      <c r="H223" s="159" t="e">
        <f>H178*$H$194</f>
        <v>#DIV/0!</v>
      </c>
      <c r="I223" s="208" t="e">
        <f t="shared" si="45"/>
        <v>#DIV/0!</v>
      </c>
    </row>
    <row r="224" spans="2:9" ht="15" thickBot="1" x14ac:dyDescent="0.4">
      <c r="B224" s="157" t="s">
        <v>370</v>
      </c>
      <c r="C224" s="459" t="str">
        <f>C180</f>
        <v>LIMPIEZA DE OBRA</v>
      </c>
      <c r="D224" s="460"/>
      <c r="E224" s="460"/>
      <c r="F224" s="460"/>
      <c r="G224" s="461"/>
      <c r="H224" s="159" t="e">
        <f>H180*$H$194</f>
        <v>#DIV/0!</v>
      </c>
      <c r="I224" s="209" t="e">
        <f t="shared" si="45"/>
        <v>#DIV/0!</v>
      </c>
    </row>
    <row r="225" spans="2:9" ht="15" thickBot="1" x14ac:dyDescent="0.4">
      <c r="B225" s="161"/>
      <c r="C225" s="456" t="s">
        <v>371</v>
      </c>
      <c r="D225" s="457"/>
      <c r="E225" s="457"/>
      <c r="F225" s="457"/>
      <c r="G225" s="458"/>
      <c r="H225" s="162" t="e">
        <f>SUM(H209:H224)</f>
        <v>#DIV/0!</v>
      </c>
      <c r="I225" s="163" t="e">
        <f>SUM(I209:I224)</f>
        <v>#DIV/0!</v>
      </c>
    </row>
    <row r="226" spans="2:9" x14ac:dyDescent="0.35">
      <c r="B226" s="89"/>
      <c r="C226" s="164"/>
      <c r="D226" s="165"/>
      <c r="E226" s="165"/>
      <c r="F226" s="166"/>
      <c r="G226" s="166"/>
      <c r="H226" s="167"/>
      <c r="I226" s="168"/>
    </row>
    <row r="227" spans="2:9" ht="15" thickBot="1" x14ac:dyDescent="0.4">
      <c r="B227" s="213" t="s">
        <v>346</v>
      </c>
      <c r="C227" s="462" t="str">
        <f>C198</f>
        <v>EQUIPO DE OBRA</v>
      </c>
      <c r="D227" s="463"/>
      <c r="E227" s="463"/>
      <c r="F227" s="463"/>
      <c r="G227" s="464"/>
      <c r="H227" s="214">
        <f>H201</f>
        <v>0</v>
      </c>
      <c r="I227" s="215" t="e">
        <f>H227/G203</f>
        <v>#DIV/0!</v>
      </c>
    </row>
    <row r="228" spans="2:9" ht="15" thickBot="1" x14ac:dyDescent="0.4">
      <c r="B228" s="210"/>
      <c r="C228" s="456" t="s">
        <v>372</v>
      </c>
      <c r="D228" s="457"/>
      <c r="E228" s="457"/>
      <c r="F228" s="457"/>
      <c r="G228" s="458"/>
      <c r="H228" s="169" t="e">
        <f>H225+H227</f>
        <v>#DIV/0!</v>
      </c>
      <c r="I228" s="170" t="e">
        <f>I225+I227</f>
        <v>#DIV/0!</v>
      </c>
    </row>
    <row r="229" spans="2:9" ht="15" thickBot="1" x14ac:dyDescent="0.4">
      <c r="B229" s="133"/>
      <c r="C229" s="171"/>
      <c r="D229" s="123"/>
      <c r="E229" s="123"/>
      <c r="F229" s="123"/>
      <c r="G229" s="172"/>
      <c r="H229" s="172"/>
      <c r="I229" s="172"/>
    </row>
    <row r="230" spans="2:9" x14ac:dyDescent="0.35">
      <c r="B230" s="133"/>
      <c r="C230" s="447" t="s">
        <v>373</v>
      </c>
      <c r="D230" s="448"/>
      <c r="E230" s="449"/>
      <c r="F230" s="173" t="s">
        <v>27</v>
      </c>
      <c r="G230" s="174">
        <f>238+143.35+32.5</f>
        <v>413.85</v>
      </c>
      <c r="H230" s="211"/>
      <c r="I230" s="172"/>
    </row>
    <row r="231" spans="2:9" ht="15" thickBot="1" x14ac:dyDescent="0.4">
      <c r="B231" s="133"/>
      <c r="C231" s="450" t="s">
        <v>374</v>
      </c>
      <c r="D231" s="451"/>
      <c r="E231" s="452"/>
      <c r="F231" s="175" t="s">
        <v>375</v>
      </c>
      <c r="G231" s="176" t="e">
        <f>G203/G230</f>
        <v>#DIV/0!</v>
      </c>
      <c r="H231" s="212"/>
      <c r="I231" s="172"/>
    </row>
  </sheetData>
  <sheetProtection algorithmName="SHA-512" hashValue="RIZBERkdabgSSMcB6DPu5AtlNIY1AgTFvz261r0OLStnTFIY7UcMIE7oiOqpuKkKjN0xaDqLVQWWYzsCyIWg9w==" saltValue="WqC396N6b1luKf1C2cDP+g==" spinCount="100000" sheet="1" objects="1" scenarios="1"/>
  <mergeCells count="42">
    <mergeCell ref="B5:I5"/>
    <mergeCell ref="B1:I1"/>
    <mergeCell ref="B2:I2"/>
    <mergeCell ref="B3:E3"/>
    <mergeCell ref="F3:I4"/>
    <mergeCell ref="B4:E4"/>
    <mergeCell ref="B201:G201"/>
    <mergeCell ref="B12:I12"/>
    <mergeCell ref="B11:I11"/>
    <mergeCell ref="B6:E7"/>
    <mergeCell ref="F6:I7"/>
    <mergeCell ref="B8:I8"/>
    <mergeCell ref="B9:B10"/>
    <mergeCell ref="C9:C10"/>
    <mergeCell ref="D9:E9"/>
    <mergeCell ref="F9:I9"/>
    <mergeCell ref="C215:G215"/>
    <mergeCell ref="B203:F203"/>
    <mergeCell ref="G203:H203"/>
    <mergeCell ref="B205:I205"/>
    <mergeCell ref="C207:G207"/>
    <mergeCell ref="B208:I208"/>
    <mergeCell ref="C209:G209"/>
    <mergeCell ref="C210:G210"/>
    <mergeCell ref="C211:G211"/>
    <mergeCell ref="C212:G212"/>
    <mergeCell ref="C213:G213"/>
    <mergeCell ref="C214:G214"/>
    <mergeCell ref="C216:G216"/>
    <mergeCell ref="C217:G217"/>
    <mergeCell ref="C224:G224"/>
    <mergeCell ref="C225:G225"/>
    <mergeCell ref="C227:G227"/>
    <mergeCell ref="C230:E230"/>
    <mergeCell ref="C231:E231"/>
    <mergeCell ref="C218:G218"/>
    <mergeCell ref="C219:G219"/>
    <mergeCell ref="C220:G220"/>
    <mergeCell ref="C221:G221"/>
    <mergeCell ref="C222:G222"/>
    <mergeCell ref="C223:G223"/>
    <mergeCell ref="C228:G228"/>
  </mergeCells>
  <dataValidations count="7">
    <dataValidation type="list" allowBlank="1" showInputMessage="1" showErrorMessage="1" sqref="D1:D10 D169:D177 D161:D167 D125 D117:D120 D111:D115 D90 D76 D48:D55 D60:D71 D13:D15 D29:D32 D44:D45 D36:D41 D34 D57 D130:D139 D141:D159">
      <formula1>$K$13:$K$14</formula1>
    </dataValidation>
    <dataValidation type="list" allowBlank="1" showInputMessage="1" showErrorMessage="1" sqref="D43 D35 D160">
      <formula1>$K$13:$K$17</formula1>
    </dataValidation>
    <dataValidation type="list" allowBlank="1" showInputMessage="1" showErrorMessage="1" sqref="D46:D47 D98:D102 D58:D59 D195:D217 D224:D231 D16 D42 D56 D178:D184 D18:D28 D33">
      <formula1>$L$13:$L$14</formula1>
    </dataValidation>
    <dataValidation type="list" allowBlank="1" showInputMessage="1" showErrorMessage="1" sqref="D103:D110 D116 D140">
      <formula1>#REF!</formula1>
    </dataValidation>
    <dataValidation type="list" allowBlank="1" showInputMessage="1" showErrorMessage="1" sqref="D121:D124 D126:D129">
      <formula1>$K$11:$K$14</formula1>
    </dataValidation>
    <dataValidation type="list" allowBlank="1" showInputMessage="1" showErrorMessage="1" sqref="D168">
      <formula1>$K$11:$K$13</formula1>
    </dataValidation>
    <dataValidation type="list" allowBlank="1" showInputMessage="1" showErrorMessage="1" sqref="D17">
      <formula1>$L$13:$L$17</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topLeftCell="A37" zoomScale="60" zoomScaleNormal="60" workbookViewId="0">
      <selection activeCell="F46" sqref="F46"/>
    </sheetView>
  </sheetViews>
  <sheetFormatPr baseColWidth="10" defaultColWidth="11.453125" defaultRowHeight="14.5" x14ac:dyDescent="0.35"/>
  <cols>
    <col min="1" max="1" width="3.453125" customWidth="1"/>
    <col min="2" max="2" width="9.54296875" customWidth="1"/>
    <col min="3" max="3" width="66.453125" customWidth="1"/>
    <col min="4" max="4" width="5.54296875" bestFit="1" customWidth="1"/>
    <col min="5" max="5" width="7.1796875" bestFit="1" customWidth="1"/>
    <col min="6" max="6" width="14.453125" bestFit="1" customWidth="1"/>
    <col min="7" max="7" width="15" bestFit="1" customWidth="1"/>
    <col min="8" max="8" width="20" bestFit="1" customWidth="1"/>
    <col min="9" max="9" width="12.54296875" bestFit="1" customWidth="1"/>
    <col min="13" max="13" width="10.81640625" customWidth="1"/>
  </cols>
  <sheetData>
    <row r="1" spans="1:9" ht="92.5" customHeight="1" thickBot="1" x14ac:dyDescent="0.4">
      <c r="A1" s="1"/>
      <c r="B1" s="507" t="s">
        <v>0</v>
      </c>
      <c r="C1" s="508"/>
      <c r="D1" s="508"/>
      <c r="E1" s="508"/>
      <c r="F1" s="508"/>
      <c r="G1" s="508"/>
      <c r="H1" s="508"/>
      <c r="I1" s="509"/>
    </row>
    <row r="2" spans="1:9" ht="15" thickBot="1" x14ac:dyDescent="0.4">
      <c r="A2" s="1"/>
      <c r="B2" s="490" t="s">
        <v>1</v>
      </c>
      <c r="C2" s="491"/>
      <c r="D2" s="491"/>
      <c r="E2" s="491"/>
      <c r="F2" s="491"/>
      <c r="G2" s="491"/>
      <c r="H2" s="491"/>
      <c r="I2" s="492"/>
    </row>
    <row r="3" spans="1:9" x14ac:dyDescent="0.35">
      <c r="A3" s="1"/>
      <c r="B3" s="510" t="s">
        <v>2</v>
      </c>
      <c r="C3" s="511"/>
      <c r="D3" s="511"/>
      <c r="E3" s="512"/>
      <c r="F3" s="513" t="s">
        <v>3</v>
      </c>
      <c r="G3" s="514"/>
      <c r="H3" s="514"/>
      <c r="I3" s="515"/>
    </row>
    <row r="4" spans="1:9" ht="15" thickBot="1" x14ac:dyDescent="0.4">
      <c r="A4" s="1"/>
      <c r="B4" s="519" t="s">
        <v>4</v>
      </c>
      <c r="C4" s="520"/>
      <c r="D4" s="520"/>
      <c r="E4" s="521"/>
      <c r="F4" s="516"/>
      <c r="G4" s="517"/>
      <c r="H4" s="517"/>
      <c r="I4" s="518"/>
    </row>
    <row r="5" spans="1:9" ht="15" thickBot="1" x14ac:dyDescent="0.4">
      <c r="A5" s="1"/>
      <c r="B5" s="496"/>
      <c r="C5" s="497"/>
      <c r="D5" s="497"/>
      <c r="E5" s="497"/>
      <c r="F5" s="498"/>
      <c r="G5" s="498"/>
      <c r="H5" s="498"/>
      <c r="I5" s="498"/>
    </row>
    <row r="6" spans="1:9" x14ac:dyDescent="0.35">
      <c r="A6" s="1"/>
      <c r="B6" s="484" t="s">
        <v>376</v>
      </c>
      <c r="C6" s="485"/>
      <c r="D6" s="485"/>
      <c r="E6" s="486"/>
      <c r="F6" s="490" t="s">
        <v>6</v>
      </c>
      <c r="G6" s="491"/>
      <c r="H6" s="491"/>
      <c r="I6" s="492"/>
    </row>
    <row r="7" spans="1:9" ht="15" thickBot="1" x14ac:dyDescent="0.4">
      <c r="A7" s="1"/>
      <c r="B7" s="487"/>
      <c r="C7" s="488"/>
      <c r="D7" s="488"/>
      <c r="E7" s="489"/>
      <c r="F7" s="493"/>
      <c r="G7" s="494"/>
      <c r="H7" s="494"/>
      <c r="I7" s="495"/>
    </row>
    <row r="8" spans="1:9" ht="15" thickBot="1" x14ac:dyDescent="0.4">
      <c r="A8" s="1"/>
      <c r="B8" s="496"/>
      <c r="C8" s="497"/>
      <c r="D8" s="497"/>
      <c r="E8" s="497"/>
      <c r="F8" s="498"/>
      <c r="G8" s="498"/>
      <c r="H8" s="498"/>
      <c r="I8" s="498"/>
    </row>
    <row r="9" spans="1:9" ht="15" thickBot="1" x14ac:dyDescent="0.4">
      <c r="A9" s="1"/>
      <c r="B9" s="499" t="s">
        <v>7</v>
      </c>
      <c r="C9" s="501" t="s">
        <v>8</v>
      </c>
      <c r="D9" s="503" t="s">
        <v>9</v>
      </c>
      <c r="E9" s="504"/>
      <c r="F9" s="503" t="s">
        <v>10</v>
      </c>
      <c r="G9" s="505"/>
      <c r="H9" s="505"/>
      <c r="I9" s="506"/>
    </row>
    <row r="10" spans="1:9" ht="48" customHeight="1" thickBot="1" x14ac:dyDescent="0.4">
      <c r="A10" s="1"/>
      <c r="B10" s="500"/>
      <c r="C10" s="502"/>
      <c r="D10" s="2" t="s">
        <v>11</v>
      </c>
      <c r="E10" s="3" t="s">
        <v>12</v>
      </c>
      <c r="F10" s="4" t="s">
        <v>13</v>
      </c>
      <c r="G10" s="5" t="s">
        <v>14</v>
      </c>
      <c r="H10" s="4" t="s">
        <v>15</v>
      </c>
      <c r="I10" s="4" t="s">
        <v>16</v>
      </c>
    </row>
    <row r="11" spans="1:9" ht="18" customHeight="1" x14ac:dyDescent="0.35">
      <c r="A11" s="1"/>
      <c r="B11" s="483" t="s">
        <v>17</v>
      </c>
      <c r="C11" s="483"/>
      <c r="D11" s="483"/>
      <c r="E11" s="483"/>
      <c r="F11" s="483"/>
      <c r="G11" s="483"/>
      <c r="H11" s="483"/>
      <c r="I11" s="483"/>
    </row>
    <row r="12" spans="1:9" ht="15" customHeight="1" thickBot="1" x14ac:dyDescent="0.4">
      <c r="A12" s="1"/>
      <c r="B12" s="482" t="s">
        <v>18</v>
      </c>
      <c r="C12" s="482"/>
      <c r="D12" s="482"/>
      <c r="E12" s="482"/>
      <c r="F12" s="482"/>
      <c r="G12" s="482"/>
      <c r="H12" s="482"/>
      <c r="I12" s="482"/>
    </row>
    <row r="13" spans="1:9" ht="15" thickBot="1" x14ac:dyDescent="0.4">
      <c r="B13" s="6">
        <v>2</v>
      </c>
      <c r="C13" s="7" t="s">
        <v>24</v>
      </c>
      <c r="D13" s="8"/>
      <c r="E13" s="8"/>
      <c r="F13" s="15"/>
      <c r="G13" s="8"/>
      <c r="H13" s="9">
        <f>SUM(G14:G16)</f>
        <v>0</v>
      </c>
      <c r="I13" s="16" t="e">
        <f>H13/$H$65</f>
        <v>#DIV/0!</v>
      </c>
    </row>
    <row r="14" spans="1:9" x14ac:dyDescent="0.35">
      <c r="B14" s="26" t="s">
        <v>25</v>
      </c>
      <c r="C14" s="20" t="s">
        <v>43</v>
      </c>
      <c r="D14" s="26" t="s">
        <v>39</v>
      </c>
      <c r="E14" s="257">
        <v>1</v>
      </c>
      <c r="F14" s="234">
        <v>0</v>
      </c>
      <c r="G14" s="30">
        <f t="shared" ref="G14:G15" si="0">E14*F14</f>
        <v>0</v>
      </c>
      <c r="H14" s="24"/>
      <c r="I14" s="25" t="e">
        <f>G14/$H$65</f>
        <v>#DIV/0!</v>
      </c>
    </row>
    <row r="15" spans="1:9" ht="30.65" customHeight="1" x14ac:dyDescent="0.35">
      <c r="B15" s="26" t="s">
        <v>28</v>
      </c>
      <c r="C15" s="20" t="s">
        <v>47</v>
      </c>
      <c r="D15" s="26" t="s">
        <v>23</v>
      </c>
      <c r="E15" s="257">
        <v>1</v>
      </c>
      <c r="F15" s="234">
        <v>0</v>
      </c>
      <c r="G15" s="30">
        <f t="shared" si="0"/>
        <v>0</v>
      </c>
      <c r="H15" s="24"/>
      <c r="I15" s="25" t="e">
        <f>G15/$H$65</f>
        <v>#DIV/0!</v>
      </c>
    </row>
    <row r="16" spans="1:9" ht="25.5" thickBot="1" x14ac:dyDescent="0.4">
      <c r="B16" s="26" t="s">
        <v>31</v>
      </c>
      <c r="C16" s="20" t="s">
        <v>53</v>
      </c>
      <c r="D16" s="26" t="s">
        <v>23</v>
      </c>
      <c r="E16" s="239">
        <v>1</v>
      </c>
      <c r="F16" s="234">
        <v>0</v>
      </c>
      <c r="G16" s="23">
        <f t="shared" ref="G16" si="1">E16*F16</f>
        <v>0</v>
      </c>
      <c r="H16" s="24"/>
      <c r="I16" s="25" t="e">
        <f>G16/$H$65</f>
        <v>#DIV/0!</v>
      </c>
    </row>
    <row r="17" spans="2:9" ht="15" thickBot="1" x14ac:dyDescent="0.4">
      <c r="B17" s="27">
        <v>3</v>
      </c>
      <c r="C17" s="7" t="s">
        <v>78</v>
      </c>
      <c r="D17" s="33"/>
      <c r="E17" s="33"/>
      <c r="F17" s="34"/>
      <c r="G17" s="35"/>
      <c r="H17" s="9">
        <f>SUM(G18:G18)</f>
        <v>0</v>
      </c>
      <c r="I17" s="16" t="e">
        <f>H17/$H$65</f>
        <v>#DIV/0!</v>
      </c>
    </row>
    <row r="18" spans="2:9" ht="15" thickBot="1" x14ac:dyDescent="0.4">
      <c r="B18" s="32" t="s">
        <v>56</v>
      </c>
      <c r="C18" s="37" t="s">
        <v>84</v>
      </c>
      <c r="D18" s="26" t="s">
        <v>23</v>
      </c>
      <c r="E18" s="239">
        <v>1</v>
      </c>
      <c r="F18" s="234">
        <v>0</v>
      </c>
      <c r="G18" s="39">
        <f t="shared" ref="G18" si="2">E18*F18</f>
        <v>0</v>
      </c>
      <c r="H18" s="181"/>
      <c r="I18" s="25" t="e">
        <f>G18/$H$65</f>
        <v>#DIV/0!</v>
      </c>
    </row>
    <row r="19" spans="2:9" ht="15" thickBot="1" x14ac:dyDescent="0.4">
      <c r="B19" s="27">
        <v>4</v>
      </c>
      <c r="C19" s="7" t="s">
        <v>85</v>
      </c>
      <c r="D19" s="8"/>
      <c r="E19" s="8"/>
      <c r="F19" s="15"/>
      <c r="G19" s="8"/>
      <c r="H19" s="9">
        <f>SUM(G21:G24)</f>
        <v>0</v>
      </c>
      <c r="I19" s="16" t="e">
        <f>H19/$H$65</f>
        <v>#DIV/0!</v>
      </c>
    </row>
    <row r="20" spans="2:9" x14ac:dyDescent="0.35">
      <c r="B20" s="36"/>
      <c r="C20" s="17" t="s">
        <v>86</v>
      </c>
      <c r="D20" s="18"/>
      <c r="E20" s="18"/>
      <c r="F20" s="19"/>
      <c r="G20" s="18"/>
      <c r="H20" s="18"/>
      <c r="I20" s="440"/>
    </row>
    <row r="21" spans="2:9" ht="25" x14ac:dyDescent="0.35">
      <c r="B21" s="46" t="s">
        <v>79</v>
      </c>
      <c r="C21" s="29" t="s">
        <v>90</v>
      </c>
      <c r="D21" s="21" t="s">
        <v>39</v>
      </c>
      <c r="E21" s="249">
        <v>1</v>
      </c>
      <c r="F21" s="237">
        <v>0</v>
      </c>
      <c r="G21" s="30">
        <f t="shared" ref="G21:G22" si="3">E21*F21</f>
        <v>0</v>
      </c>
      <c r="H21" s="187"/>
      <c r="I21" s="25" t="e">
        <f>G21/$H$65</f>
        <v>#DIV/0!</v>
      </c>
    </row>
    <row r="22" spans="2:9" ht="25" x14ac:dyDescent="0.35">
      <c r="B22" s="46" t="s">
        <v>81</v>
      </c>
      <c r="C22" s="29" t="s">
        <v>94</v>
      </c>
      <c r="D22" s="21" t="s">
        <v>39</v>
      </c>
      <c r="E22" s="249">
        <v>6</v>
      </c>
      <c r="F22" s="237">
        <v>0</v>
      </c>
      <c r="G22" s="30">
        <f t="shared" si="3"/>
        <v>0</v>
      </c>
      <c r="I22" s="25" t="e">
        <f>G22/$H$65</f>
        <v>#DIV/0!</v>
      </c>
    </row>
    <row r="23" spans="2:9" x14ac:dyDescent="0.35">
      <c r="B23" s="36"/>
      <c r="C23" s="17" t="s">
        <v>95</v>
      </c>
      <c r="D23" s="18"/>
      <c r="E23" s="18"/>
      <c r="F23" s="19"/>
      <c r="G23" s="18"/>
      <c r="H23" s="18"/>
      <c r="I23" s="440"/>
    </row>
    <row r="24" spans="2:9" ht="38" thickBot="1" x14ac:dyDescent="0.4">
      <c r="B24" s="46" t="s">
        <v>83</v>
      </c>
      <c r="C24" s="29" t="s">
        <v>103</v>
      </c>
      <c r="D24" s="21" t="s">
        <v>23</v>
      </c>
      <c r="E24" s="249">
        <v>1</v>
      </c>
      <c r="F24" s="237">
        <v>0</v>
      </c>
      <c r="G24" s="30">
        <f t="shared" ref="G24" si="4">E24*F24</f>
        <v>0</v>
      </c>
      <c r="I24" s="25" t="e">
        <f>G24/$H$65</f>
        <v>#DIV/0!</v>
      </c>
    </row>
    <row r="25" spans="2:9" ht="15" thickBot="1" x14ac:dyDescent="0.4">
      <c r="B25" s="27">
        <v>5</v>
      </c>
      <c r="C25" s="53" t="s">
        <v>111</v>
      </c>
      <c r="D25" s="54"/>
      <c r="E25" s="54"/>
      <c r="F25" s="55"/>
      <c r="G25" s="56"/>
      <c r="H25" s="9">
        <f>SUM(G27:G29)</f>
        <v>0</v>
      </c>
      <c r="I25" s="16" t="e">
        <f>H25/$H$65</f>
        <v>#DIV/0!</v>
      </c>
    </row>
    <row r="26" spans="2:9" x14ac:dyDescent="0.35">
      <c r="B26" s="57"/>
      <c r="C26" s="58" t="s">
        <v>112</v>
      </c>
      <c r="D26" s="59"/>
      <c r="E26" s="59"/>
      <c r="F26" s="60"/>
      <c r="G26" s="59"/>
      <c r="H26" s="59"/>
      <c r="I26" s="439"/>
    </row>
    <row r="27" spans="2:9" ht="50" x14ac:dyDescent="0.35">
      <c r="B27" s="26" t="s">
        <v>87</v>
      </c>
      <c r="C27" s="37" t="s">
        <v>114</v>
      </c>
      <c r="D27" s="21" t="s">
        <v>27</v>
      </c>
      <c r="E27" s="235">
        <f>136</f>
        <v>136</v>
      </c>
      <c r="F27" s="234">
        <v>0</v>
      </c>
      <c r="G27" s="23">
        <f t="shared" ref="G27:G29" si="5">E27*F27</f>
        <v>0</v>
      </c>
      <c r="H27" s="185"/>
      <c r="I27" s="25" t="e">
        <f>G27/$H$65</f>
        <v>#DIV/0!</v>
      </c>
    </row>
    <row r="28" spans="2:9" ht="37.5" x14ac:dyDescent="0.35">
      <c r="B28" s="26" t="s">
        <v>89</v>
      </c>
      <c r="C28" s="37" t="s">
        <v>377</v>
      </c>
      <c r="D28" s="21" t="s">
        <v>27</v>
      </c>
      <c r="E28" s="236">
        <f>35</f>
        <v>35</v>
      </c>
      <c r="F28" s="237">
        <v>0</v>
      </c>
      <c r="G28" s="23">
        <f t="shared" si="5"/>
        <v>0</v>
      </c>
      <c r="H28" s="186"/>
      <c r="I28" s="25" t="e">
        <f>G28/$H$65</f>
        <v>#DIV/0!</v>
      </c>
    </row>
    <row r="29" spans="2:9" ht="50.5" thickBot="1" x14ac:dyDescent="0.4">
      <c r="B29" s="26" t="s">
        <v>91</v>
      </c>
      <c r="C29" s="37" t="s">
        <v>378</v>
      </c>
      <c r="D29" s="26" t="s">
        <v>23</v>
      </c>
      <c r="E29" s="236">
        <v>1</v>
      </c>
      <c r="F29" s="234">
        <v>0</v>
      </c>
      <c r="G29" s="23">
        <f t="shared" si="5"/>
        <v>0</v>
      </c>
      <c r="H29" s="184"/>
      <c r="I29" s="25" t="e">
        <f>G29/$H$65</f>
        <v>#DIV/0!</v>
      </c>
    </row>
    <row r="30" spans="2:9" ht="15" thickBot="1" x14ac:dyDescent="0.4">
      <c r="B30" s="6">
        <v>6</v>
      </c>
      <c r="C30" s="7" t="s">
        <v>123</v>
      </c>
      <c r="D30" s="47"/>
      <c r="E30" s="47"/>
      <c r="F30" s="48"/>
      <c r="G30" s="62"/>
      <c r="H30" s="9">
        <f>SUM(G32:G35)</f>
        <v>0</v>
      </c>
      <c r="I30" s="16" t="e">
        <f>H30/$H$65</f>
        <v>#DIV/0!</v>
      </c>
    </row>
    <row r="31" spans="2:9" x14ac:dyDescent="0.35">
      <c r="B31" s="57"/>
      <c r="C31" s="58" t="s">
        <v>124</v>
      </c>
      <c r="D31" s="59"/>
      <c r="E31" s="59"/>
      <c r="F31" s="60"/>
      <c r="G31" s="59"/>
      <c r="H31" s="221"/>
      <c r="I31" s="439"/>
    </row>
    <row r="32" spans="2:9" x14ac:dyDescent="0.35">
      <c r="B32" s="46" t="s">
        <v>107</v>
      </c>
      <c r="C32" s="40" t="s">
        <v>126</v>
      </c>
      <c r="D32" s="41" t="s">
        <v>23</v>
      </c>
      <c r="E32" s="235">
        <v>1</v>
      </c>
      <c r="F32" s="243">
        <v>0</v>
      </c>
      <c r="G32" s="227">
        <f t="shared" ref="G32:G35" si="6">E32*F32</f>
        <v>0</v>
      </c>
      <c r="H32" s="222"/>
      <c r="I32" s="218" t="e">
        <f>G32/$H$65</f>
        <v>#DIV/0!</v>
      </c>
    </row>
    <row r="33" spans="2:9" x14ac:dyDescent="0.35">
      <c r="B33" s="46" t="s">
        <v>109</v>
      </c>
      <c r="C33" s="37" t="s">
        <v>379</v>
      </c>
      <c r="D33" s="21" t="s">
        <v>23</v>
      </c>
      <c r="E33" s="236">
        <v>1</v>
      </c>
      <c r="F33" s="244">
        <v>0</v>
      </c>
      <c r="G33" s="23">
        <f t="shared" si="6"/>
        <v>0</v>
      </c>
      <c r="H33" s="181"/>
      <c r="I33" s="44" t="e">
        <f>G33/$H$65</f>
        <v>#DIV/0!</v>
      </c>
    </row>
    <row r="34" spans="2:9" ht="25" x14ac:dyDescent="0.35">
      <c r="B34" s="46" t="s">
        <v>380</v>
      </c>
      <c r="C34" s="37" t="s">
        <v>130</v>
      </c>
      <c r="D34" s="21" t="s">
        <v>23</v>
      </c>
      <c r="E34" s="236">
        <v>1</v>
      </c>
      <c r="F34" s="244">
        <v>0</v>
      </c>
      <c r="G34" s="23">
        <f t="shared" si="6"/>
        <v>0</v>
      </c>
      <c r="H34" s="181"/>
      <c r="I34" s="44" t="e">
        <f>G34/$H$65</f>
        <v>#DIV/0!</v>
      </c>
    </row>
    <row r="35" spans="2:9" ht="25.5" thickBot="1" x14ac:dyDescent="0.4">
      <c r="B35" s="46" t="s">
        <v>381</v>
      </c>
      <c r="C35" s="219" t="s">
        <v>382</v>
      </c>
      <c r="D35" s="220" t="s">
        <v>39</v>
      </c>
      <c r="E35" s="236">
        <v>1</v>
      </c>
      <c r="F35" s="244">
        <v>0</v>
      </c>
      <c r="G35" s="228">
        <f t="shared" si="6"/>
        <v>0</v>
      </c>
      <c r="H35" s="223"/>
      <c r="I35" s="206" t="e">
        <f>G35/$H$65</f>
        <v>#DIV/0!</v>
      </c>
    </row>
    <row r="36" spans="2:9" ht="15" thickBot="1" x14ac:dyDescent="0.4">
      <c r="B36" s="67">
        <v>7</v>
      </c>
      <c r="C36" s="8" t="s">
        <v>237</v>
      </c>
      <c r="D36" s="47"/>
      <c r="E36" s="47"/>
      <c r="F36" s="48"/>
      <c r="G36" s="47"/>
      <c r="H36" s="9">
        <f>SUM(G38:G55)</f>
        <v>0</v>
      </c>
      <c r="I36" s="16" t="e">
        <f>H36/$H$65</f>
        <v>#DIV/0!</v>
      </c>
    </row>
    <row r="37" spans="2:9" x14ac:dyDescent="0.35">
      <c r="B37" s="66"/>
      <c r="C37" s="17" t="s">
        <v>238</v>
      </c>
      <c r="D37" s="18"/>
      <c r="E37" s="18"/>
      <c r="F37" s="19"/>
      <c r="G37" s="18"/>
      <c r="H37" s="18"/>
      <c r="I37" s="440"/>
    </row>
    <row r="38" spans="2:9" ht="25" x14ac:dyDescent="0.35">
      <c r="B38" s="21" t="s">
        <v>113</v>
      </c>
      <c r="C38" s="68" t="s">
        <v>240</v>
      </c>
      <c r="D38" s="26" t="s">
        <v>23</v>
      </c>
      <c r="E38" s="238">
        <v>1</v>
      </c>
      <c r="F38" s="243">
        <v>0</v>
      </c>
      <c r="G38" s="229">
        <f t="shared" ref="G38" si="7">E38*F38</f>
        <v>0</v>
      </c>
      <c r="H38" s="24"/>
      <c r="I38" s="52" t="e">
        <f>G38/$H$65</f>
        <v>#DIV/0!</v>
      </c>
    </row>
    <row r="39" spans="2:9" x14ac:dyDescent="0.35">
      <c r="B39" s="66"/>
      <c r="C39" s="17" t="s">
        <v>241</v>
      </c>
      <c r="D39" s="18"/>
      <c r="E39" s="18"/>
      <c r="F39" s="19"/>
      <c r="G39" s="18"/>
      <c r="H39" s="18"/>
      <c r="I39" s="440"/>
    </row>
    <row r="40" spans="2:9" ht="25" x14ac:dyDescent="0.35">
      <c r="B40" s="21" t="s">
        <v>115</v>
      </c>
      <c r="C40" s="68" t="s">
        <v>243</v>
      </c>
      <c r="D40" s="21" t="s">
        <v>39</v>
      </c>
      <c r="E40" s="238">
        <v>4</v>
      </c>
      <c r="F40" s="243">
        <v>0</v>
      </c>
      <c r="G40" s="229">
        <f t="shared" ref="G40:G52" si="8">E40*F40</f>
        <v>0</v>
      </c>
      <c r="H40" s="24"/>
      <c r="I40" s="52" t="e">
        <f>G40/$H$65</f>
        <v>#DIV/0!</v>
      </c>
    </row>
    <row r="41" spans="2:9" x14ac:dyDescent="0.35">
      <c r="B41" s="21" t="s">
        <v>117</v>
      </c>
      <c r="C41" s="37" t="s">
        <v>245</v>
      </c>
      <c r="D41" s="21" t="s">
        <v>39</v>
      </c>
      <c r="E41" s="239">
        <v>1</v>
      </c>
      <c r="F41" s="244">
        <v>0</v>
      </c>
      <c r="G41" s="23">
        <f t="shared" si="8"/>
        <v>0</v>
      </c>
      <c r="H41" s="182"/>
      <c r="I41" s="25" t="e">
        <f>G41/$H$65</f>
        <v>#DIV/0!</v>
      </c>
    </row>
    <row r="42" spans="2:9" x14ac:dyDescent="0.35">
      <c r="B42" s="21" t="s">
        <v>119</v>
      </c>
      <c r="C42" s="37" t="s">
        <v>247</v>
      </c>
      <c r="D42" s="21" t="s">
        <v>39</v>
      </c>
      <c r="E42" s="239">
        <v>8</v>
      </c>
      <c r="F42" s="244">
        <v>0</v>
      </c>
      <c r="G42" s="23">
        <f t="shared" si="8"/>
        <v>0</v>
      </c>
      <c r="H42" s="182"/>
      <c r="I42" s="25" t="e">
        <f>G42/$H$65</f>
        <v>#DIV/0!</v>
      </c>
    </row>
    <row r="43" spans="2:9" x14ac:dyDescent="0.35">
      <c r="B43" s="66"/>
      <c r="C43" s="17" t="s">
        <v>248</v>
      </c>
      <c r="D43" s="18"/>
      <c r="E43" s="18"/>
      <c r="F43" s="19"/>
      <c r="G43" s="18"/>
      <c r="H43" s="18"/>
      <c r="I43" s="440"/>
    </row>
    <row r="44" spans="2:9" ht="26.15" customHeight="1" x14ac:dyDescent="0.35">
      <c r="B44" s="21" t="s">
        <v>121</v>
      </c>
      <c r="C44" s="37" t="s">
        <v>250</v>
      </c>
      <c r="D44" s="21" t="s">
        <v>39</v>
      </c>
      <c r="E44" s="239">
        <v>2</v>
      </c>
      <c r="F44" s="244">
        <v>0</v>
      </c>
      <c r="G44" s="23">
        <f t="shared" ref="G44:G48" si="9">E44*F44</f>
        <v>0</v>
      </c>
      <c r="H44" s="182"/>
      <c r="I44" s="52" t="e">
        <f t="shared" ref="I44:I52" si="10">G44/$H$65</f>
        <v>#DIV/0!</v>
      </c>
    </row>
    <row r="45" spans="2:9" x14ac:dyDescent="0.35">
      <c r="B45" s="21" t="s">
        <v>383</v>
      </c>
      <c r="C45" s="37" t="s">
        <v>252</v>
      </c>
      <c r="D45" s="21" t="s">
        <v>39</v>
      </c>
      <c r="E45" s="239">
        <v>8</v>
      </c>
      <c r="F45" s="244">
        <v>0</v>
      </c>
      <c r="G45" s="23">
        <f t="shared" si="9"/>
        <v>0</v>
      </c>
      <c r="H45" s="182"/>
      <c r="I45" s="25" t="e">
        <f t="shared" si="10"/>
        <v>#DIV/0!</v>
      </c>
    </row>
    <row r="46" spans="2:9" ht="25" x14ac:dyDescent="0.35">
      <c r="B46" s="21" t="s">
        <v>384</v>
      </c>
      <c r="C46" s="37" t="s">
        <v>254</v>
      </c>
      <c r="D46" s="26" t="s">
        <v>23</v>
      </c>
      <c r="E46" s="239">
        <v>1</v>
      </c>
      <c r="F46" s="244">
        <v>0</v>
      </c>
      <c r="G46" s="23"/>
      <c r="H46" s="182"/>
      <c r="I46" s="25" t="e">
        <f t="shared" si="10"/>
        <v>#DIV/0!</v>
      </c>
    </row>
    <row r="47" spans="2:9" x14ac:dyDescent="0.35">
      <c r="B47" s="21" t="s">
        <v>385</v>
      </c>
      <c r="C47" s="37" t="s">
        <v>256</v>
      </c>
      <c r="D47" s="21" t="s">
        <v>39</v>
      </c>
      <c r="E47" s="239">
        <v>4</v>
      </c>
      <c r="F47" s="244">
        <v>0</v>
      </c>
      <c r="G47" s="23">
        <f t="shared" si="9"/>
        <v>0</v>
      </c>
      <c r="H47" s="182"/>
      <c r="I47" s="25" t="e">
        <f t="shared" si="10"/>
        <v>#DIV/0!</v>
      </c>
    </row>
    <row r="48" spans="2:9" x14ac:dyDescent="0.35">
      <c r="B48" s="21" t="s">
        <v>386</v>
      </c>
      <c r="C48" s="37" t="s">
        <v>387</v>
      </c>
      <c r="D48" s="21" t="s">
        <v>39</v>
      </c>
      <c r="E48" s="239">
        <v>6</v>
      </c>
      <c r="F48" s="244">
        <v>0</v>
      </c>
      <c r="G48" s="23">
        <f t="shared" si="9"/>
        <v>0</v>
      </c>
      <c r="H48" s="182"/>
      <c r="I48" s="25" t="e">
        <f t="shared" si="10"/>
        <v>#DIV/0!</v>
      </c>
    </row>
    <row r="49" spans="2:9" x14ac:dyDescent="0.35">
      <c r="B49" s="21" t="s">
        <v>388</v>
      </c>
      <c r="C49" s="37" t="s">
        <v>260</v>
      </c>
      <c r="D49" s="21" t="s">
        <v>39</v>
      </c>
      <c r="E49" s="239">
        <v>1</v>
      </c>
      <c r="F49" s="244">
        <v>0</v>
      </c>
      <c r="G49" s="23">
        <f t="shared" si="8"/>
        <v>0</v>
      </c>
      <c r="H49" s="178"/>
      <c r="I49" s="25" t="e">
        <f t="shared" si="10"/>
        <v>#DIV/0!</v>
      </c>
    </row>
    <row r="50" spans="2:9" ht="25" x14ac:dyDescent="0.35">
      <c r="B50" s="21" t="s">
        <v>389</v>
      </c>
      <c r="C50" s="37" t="s">
        <v>262</v>
      </c>
      <c r="D50" s="21" t="s">
        <v>39</v>
      </c>
      <c r="E50" s="239">
        <v>4</v>
      </c>
      <c r="F50" s="244">
        <v>0</v>
      </c>
      <c r="G50" s="23">
        <f t="shared" si="8"/>
        <v>0</v>
      </c>
      <c r="H50" s="24"/>
      <c r="I50" s="25" t="e">
        <f t="shared" si="10"/>
        <v>#DIV/0!</v>
      </c>
    </row>
    <row r="51" spans="2:9" ht="25" x14ac:dyDescent="0.35">
      <c r="B51" s="21" t="s">
        <v>390</v>
      </c>
      <c r="C51" s="37" t="s">
        <v>264</v>
      </c>
      <c r="D51" s="21" t="s">
        <v>39</v>
      </c>
      <c r="E51" s="239">
        <v>3</v>
      </c>
      <c r="F51" s="244">
        <v>0</v>
      </c>
      <c r="G51" s="23">
        <f t="shared" si="8"/>
        <v>0</v>
      </c>
      <c r="H51" s="24"/>
      <c r="I51" s="25" t="e">
        <f t="shared" si="10"/>
        <v>#DIV/0!</v>
      </c>
    </row>
    <row r="52" spans="2:9" ht="25" x14ac:dyDescent="0.35">
      <c r="B52" s="21" t="s">
        <v>391</v>
      </c>
      <c r="C52" s="69" t="s">
        <v>266</v>
      </c>
      <c r="D52" s="21" t="s">
        <v>39</v>
      </c>
      <c r="E52" s="240">
        <v>4</v>
      </c>
      <c r="F52" s="244">
        <v>0</v>
      </c>
      <c r="G52" s="230">
        <f t="shared" si="8"/>
        <v>0</v>
      </c>
      <c r="H52" s="24"/>
      <c r="I52" s="25" t="e">
        <f t="shared" si="10"/>
        <v>#DIV/0!</v>
      </c>
    </row>
    <row r="53" spans="2:9" x14ac:dyDescent="0.35">
      <c r="B53" s="66"/>
      <c r="C53" s="17" t="s">
        <v>267</v>
      </c>
      <c r="D53" s="18"/>
      <c r="E53" s="18"/>
      <c r="F53" s="19"/>
      <c r="G53" s="18"/>
      <c r="H53" s="71"/>
      <c r="I53" s="440"/>
    </row>
    <row r="54" spans="2:9" x14ac:dyDescent="0.35">
      <c r="B54" s="21" t="s">
        <v>392</v>
      </c>
      <c r="C54" s="68" t="s">
        <v>269</v>
      </c>
      <c r="D54" s="72" t="s">
        <v>39</v>
      </c>
      <c r="E54" s="241">
        <v>2</v>
      </c>
      <c r="F54" s="243">
        <v>0</v>
      </c>
      <c r="G54" s="227">
        <f t="shared" ref="G54:G55" si="11">E54*F54</f>
        <v>0</v>
      </c>
      <c r="H54" s="24"/>
      <c r="I54" s="52" t="e">
        <f>G54/$H$65</f>
        <v>#DIV/0!</v>
      </c>
    </row>
    <row r="55" spans="2:9" x14ac:dyDescent="0.35">
      <c r="B55" s="21" t="s">
        <v>393</v>
      </c>
      <c r="C55" s="73" t="s">
        <v>271</v>
      </c>
      <c r="D55" s="74" t="s">
        <v>39</v>
      </c>
      <c r="E55" s="242">
        <v>1</v>
      </c>
      <c r="F55" s="245">
        <v>0</v>
      </c>
      <c r="G55" s="30">
        <f t="shared" si="11"/>
        <v>0</v>
      </c>
      <c r="H55" s="24"/>
      <c r="I55" s="25" t="e">
        <f>G55/$H$65</f>
        <v>#DIV/0!</v>
      </c>
    </row>
    <row r="56" spans="2:9" ht="15" thickBot="1" x14ac:dyDescent="0.4">
      <c r="B56" s="6">
        <v>8</v>
      </c>
      <c r="C56" s="7" t="s">
        <v>272</v>
      </c>
      <c r="D56" s="47"/>
      <c r="E56" s="47"/>
      <c r="F56" s="48"/>
      <c r="G56" s="62"/>
      <c r="H56" s="9">
        <f>SUM(G57:G57)</f>
        <v>0</v>
      </c>
      <c r="I56" s="16" t="e">
        <f>H56/$H$65</f>
        <v>#DIV/0!</v>
      </c>
    </row>
    <row r="57" spans="2:9" ht="15" thickBot="1" x14ac:dyDescent="0.4">
      <c r="B57" s="45" t="s">
        <v>125</v>
      </c>
      <c r="C57" s="75" t="s">
        <v>280</v>
      </c>
      <c r="D57" s="21" t="s">
        <v>27</v>
      </c>
      <c r="E57" s="249">
        <v>1.5</v>
      </c>
      <c r="F57" s="250">
        <v>0</v>
      </c>
      <c r="G57" s="30">
        <f t="shared" ref="G57" si="12">E57*F57</f>
        <v>0</v>
      </c>
      <c r="I57" s="25" t="e">
        <f>G57/$H$65</f>
        <v>#DIV/0!</v>
      </c>
    </row>
    <row r="58" spans="2:9" ht="15" thickBot="1" x14ac:dyDescent="0.4">
      <c r="B58" s="6">
        <v>9</v>
      </c>
      <c r="C58" s="7" t="s">
        <v>312</v>
      </c>
      <c r="D58" s="47"/>
      <c r="E58" s="47"/>
      <c r="F58" s="48"/>
      <c r="G58" s="62"/>
      <c r="H58" s="9">
        <f>SUM(G59:G62)</f>
        <v>0</v>
      </c>
      <c r="I58" s="16" t="e">
        <f>H58/$H$65</f>
        <v>#DIV/0!</v>
      </c>
    </row>
    <row r="59" spans="2:9" x14ac:dyDescent="0.35">
      <c r="B59" s="46" t="s">
        <v>220</v>
      </c>
      <c r="C59" s="37" t="s">
        <v>314</v>
      </c>
      <c r="D59" s="21" t="s">
        <v>39</v>
      </c>
      <c r="E59" s="235">
        <v>1</v>
      </c>
      <c r="F59" s="244">
        <v>0</v>
      </c>
      <c r="G59" s="23">
        <f>E59*F59</f>
        <v>0</v>
      </c>
      <c r="H59" s="24"/>
      <c r="I59" s="52" t="e">
        <f>G59/$H$65</f>
        <v>#DIV/0!</v>
      </c>
    </row>
    <row r="60" spans="2:9" x14ac:dyDescent="0.35">
      <c r="B60" s="46" t="s">
        <v>222</v>
      </c>
      <c r="C60" s="37" t="s">
        <v>316</v>
      </c>
      <c r="D60" s="21" t="s">
        <v>39</v>
      </c>
      <c r="E60" s="235">
        <v>1</v>
      </c>
      <c r="F60" s="244">
        <v>0</v>
      </c>
      <c r="G60" s="23">
        <f t="shared" ref="G60:G62" si="13">E60*F60</f>
        <v>0</v>
      </c>
      <c r="H60" s="24"/>
      <c r="I60" s="25" t="e">
        <f>G60/$H$65</f>
        <v>#DIV/0!</v>
      </c>
    </row>
    <row r="61" spans="2:9" x14ac:dyDescent="0.35">
      <c r="B61" s="46" t="s">
        <v>224</v>
      </c>
      <c r="C61" s="37" t="s">
        <v>318</v>
      </c>
      <c r="D61" s="21" t="s">
        <v>39</v>
      </c>
      <c r="E61" s="235">
        <v>1</v>
      </c>
      <c r="F61" s="244">
        <v>0</v>
      </c>
      <c r="G61" s="23">
        <f t="shared" si="13"/>
        <v>0</v>
      </c>
      <c r="H61" s="24"/>
      <c r="I61" s="25" t="e">
        <f>G61/$H$65</f>
        <v>#DIV/0!</v>
      </c>
    </row>
    <row r="62" spans="2:9" ht="15" thickBot="1" x14ac:dyDescent="0.4">
      <c r="B62" s="46" t="s">
        <v>226</v>
      </c>
      <c r="C62" s="63" t="s">
        <v>320</v>
      </c>
      <c r="D62" s="21" t="s">
        <v>39</v>
      </c>
      <c r="E62" s="235">
        <v>1</v>
      </c>
      <c r="F62" s="244">
        <v>0</v>
      </c>
      <c r="G62" s="23">
        <f t="shared" si="13"/>
        <v>0</v>
      </c>
      <c r="H62" s="24"/>
      <c r="I62" s="25" t="e">
        <f>G62/$H$65</f>
        <v>#DIV/0!</v>
      </c>
    </row>
    <row r="63" spans="2:9" ht="15" thickBot="1" x14ac:dyDescent="0.4">
      <c r="B63" s="6">
        <v>10</v>
      </c>
      <c r="C63" s="7" t="s">
        <v>321</v>
      </c>
      <c r="D63" s="47"/>
      <c r="E63" s="47"/>
      <c r="F63" s="48"/>
      <c r="G63" s="62"/>
      <c r="H63" s="9">
        <f>SUM(G64:G64)</f>
        <v>0</v>
      </c>
      <c r="I63" s="16" t="e">
        <f>H63/$H$65</f>
        <v>#DIV/0!</v>
      </c>
    </row>
    <row r="64" spans="2:9" ht="25.5" thickBot="1" x14ac:dyDescent="0.4">
      <c r="B64" s="46" t="s">
        <v>394</v>
      </c>
      <c r="C64" s="12" t="s">
        <v>323</v>
      </c>
      <c r="D64" s="78" t="s">
        <v>23</v>
      </c>
      <c r="E64" s="248">
        <v>1</v>
      </c>
      <c r="F64" s="247">
        <v>0</v>
      </c>
      <c r="G64" s="231">
        <f t="shared" ref="G64" si="14">E64*F64</f>
        <v>0</v>
      </c>
      <c r="H64" s="232"/>
      <c r="I64" s="52" t="e">
        <f>G64/$H$65</f>
        <v>#DIV/0!</v>
      </c>
    </row>
    <row r="65" spans="2:9" ht="15" thickBot="1" x14ac:dyDescent="0.4">
      <c r="B65" s="84" t="s">
        <v>330</v>
      </c>
      <c r="C65" s="85"/>
      <c r="D65" s="86"/>
      <c r="E65" s="86"/>
      <c r="F65" s="87"/>
      <c r="G65" s="88"/>
      <c r="H65" s="9">
        <f>SUM(H13:H64)</f>
        <v>0</v>
      </c>
      <c r="I65" s="16" t="e">
        <f>H65/$H$65</f>
        <v>#DIV/0!</v>
      </c>
    </row>
    <row r="66" spans="2:9" ht="15" thickBot="1" x14ac:dyDescent="0.4">
      <c r="B66" s="133"/>
      <c r="C66" s="90"/>
      <c r="D66" s="91"/>
      <c r="E66" s="91"/>
      <c r="F66" s="92"/>
      <c r="G66" s="92"/>
      <c r="H66" s="91"/>
      <c r="I66" s="188"/>
    </row>
    <row r="67" spans="2:9" ht="15" thickBot="1" x14ac:dyDescent="0.4">
      <c r="B67" s="195" t="s">
        <v>331</v>
      </c>
      <c r="C67" s="94" t="s">
        <v>332</v>
      </c>
      <c r="D67" s="95"/>
      <c r="E67" s="95"/>
      <c r="F67" s="96"/>
      <c r="G67" s="97"/>
      <c r="H67" s="98">
        <f>+H65</f>
        <v>0</v>
      </c>
      <c r="I67" s="133"/>
    </row>
    <row r="68" spans="2:9" ht="15" thickBot="1" x14ac:dyDescent="0.4">
      <c r="B68" s="195"/>
      <c r="C68" s="99" t="s">
        <v>333</v>
      </c>
      <c r="D68" s="100" t="s">
        <v>334</v>
      </c>
      <c r="E68" s="259">
        <v>0</v>
      </c>
      <c r="F68" s="101"/>
      <c r="G68" s="102"/>
      <c r="H68" s="103">
        <f>H67*E68%</f>
        <v>0</v>
      </c>
      <c r="I68" s="133"/>
    </row>
    <row r="69" spans="2:9" ht="15" thickBot="1" x14ac:dyDescent="0.4">
      <c r="B69" s="196" t="s">
        <v>335</v>
      </c>
      <c r="C69" s="94" t="s">
        <v>336</v>
      </c>
      <c r="D69" s="95"/>
      <c r="E69" s="104"/>
      <c r="F69" s="96"/>
      <c r="G69" s="96"/>
      <c r="H69" s="98">
        <f>SUM(H67:H68)</f>
        <v>0</v>
      </c>
      <c r="I69" s="133"/>
    </row>
    <row r="70" spans="2:9" x14ac:dyDescent="0.35">
      <c r="B70" s="195"/>
      <c r="C70" s="105" t="s">
        <v>337</v>
      </c>
      <c r="D70" s="106" t="s">
        <v>334</v>
      </c>
      <c r="E70" s="260">
        <v>0</v>
      </c>
      <c r="F70" s="107"/>
      <c r="G70" s="108"/>
      <c r="H70" s="109">
        <f>H69*E70%</f>
        <v>0</v>
      </c>
      <c r="I70" s="133"/>
    </row>
    <row r="71" spans="2:9" ht="15" thickBot="1" x14ac:dyDescent="0.4">
      <c r="B71" s="195"/>
      <c r="C71" s="110" t="s">
        <v>338</v>
      </c>
      <c r="D71" s="111" t="s">
        <v>334</v>
      </c>
      <c r="E71" s="261">
        <v>0</v>
      </c>
      <c r="F71" s="112"/>
      <c r="G71" s="113"/>
      <c r="H71" s="114">
        <f>H69*E71%</f>
        <v>0</v>
      </c>
      <c r="I71" s="189"/>
    </row>
    <row r="72" spans="2:9" ht="15" thickBot="1" x14ac:dyDescent="0.4">
      <c r="B72" s="196" t="s">
        <v>339</v>
      </c>
      <c r="C72" s="115" t="s">
        <v>340</v>
      </c>
      <c r="D72" s="116"/>
      <c r="E72" s="117"/>
      <c r="F72" s="118"/>
      <c r="G72" s="119"/>
      <c r="H72" s="98">
        <f>SUM(H69:H71)</f>
        <v>0</v>
      </c>
      <c r="I72" s="133"/>
    </row>
    <row r="73" spans="2:9" ht="15" thickBot="1" x14ac:dyDescent="0.4">
      <c r="B73" s="197"/>
      <c r="C73" s="99" t="s">
        <v>341</v>
      </c>
      <c r="D73" s="100" t="s">
        <v>334</v>
      </c>
      <c r="E73" s="259">
        <v>0</v>
      </c>
      <c r="F73" s="101"/>
      <c r="G73" s="101"/>
      <c r="H73" s="120">
        <f>H72*E73%</f>
        <v>0</v>
      </c>
      <c r="I73" s="190"/>
    </row>
    <row r="74" spans="2:9" ht="15" thickBot="1" x14ac:dyDescent="0.4">
      <c r="B74" s="198" t="s">
        <v>342</v>
      </c>
      <c r="C74" s="115" t="s">
        <v>343</v>
      </c>
      <c r="D74" s="116"/>
      <c r="E74" s="116"/>
      <c r="F74" s="116"/>
      <c r="G74" s="121"/>
      <c r="H74" s="122">
        <f>SUM(H72+H73)</f>
        <v>0</v>
      </c>
      <c r="I74" s="190"/>
    </row>
    <row r="75" spans="2:9" ht="15" thickBot="1" x14ac:dyDescent="0.4">
      <c r="B75" s="172"/>
      <c r="C75" s="124"/>
      <c r="D75" s="123"/>
      <c r="E75" s="123"/>
      <c r="F75" s="123"/>
      <c r="G75" s="123"/>
      <c r="H75" s="125"/>
      <c r="I75" s="190"/>
    </row>
    <row r="76" spans="2:9" ht="15" thickBot="1" x14ac:dyDescent="0.4">
      <c r="B76" s="172"/>
      <c r="C76" s="94" t="s">
        <v>344</v>
      </c>
      <c r="D76" s="95"/>
      <c r="E76" s="95"/>
      <c r="F76" s="96"/>
      <c r="G76" s="97"/>
      <c r="H76" s="126" t="e">
        <f>H74/H67</f>
        <v>#DIV/0!</v>
      </c>
      <c r="I76" s="191"/>
    </row>
    <row r="77" spans="2:9" ht="15" thickBot="1" x14ac:dyDescent="0.4">
      <c r="B77" s="133"/>
      <c r="C77" s="127"/>
      <c r="D77" s="128"/>
      <c r="E77" s="128"/>
      <c r="F77" s="129"/>
      <c r="G77" s="129"/>
      <c r="H77" s="128"/>
      <c r="I77" s="188"/>
    </row>
    <row r="78" spans="2:9" ht="16" thickBot="1" x14ac:dyDescent="0.4">
      <c r="B78" s="130" t="s">
        <v>345</v>
      </c>
      <c r="C78" s="131"/>
      <c r="D78" s="95"/>
      <c r="E78" s="95"/>
      <c r="F78" s="96"/>
      <c r="G78" s="97"/>
      <c r="H78" s="132" t="e">
        <f>H65*H76</f>
        <v>#DIV/0!</v>
      </c>
      <c r="I78" s="172"/>
    </row>
    <row r="79" spans="2:9" ht="15" thickBot="1" x14ac:dyDescent="0.4">
      <c r="B79" s="133"/>
      <c r="C79" s="134"/>
      <c r="D79" s="135"/>
      <c r="E79" s="135"/>
      <c r="F79" s="136"/>
      <c r="G79" s="136"/>
      <c r="H79" s="135"/>
      <c r="I79" s="188"/>
    </row>
    <row r="80" spans="2:9" ht="18.5" thickBot="1" x14ac:dyDescent="0.4">
      <c r="B80" s="465" t="s">
        <v>353</v>
      </c>
      <c r="C80" s="466"/>
      <c r="D80" s="466"/>
      <c r="E80" s="466"/>
      <c r="F80" s="467"/>
      <c r="G80" s="468" t="e">
        <f>H78</f>
        <v>#DIV/0!</v>
      </c>
      <c r="H80" s="469"/>
      <c r="I80" s="194"/>
    </row>
    <row r="81" spans="2:9" ht="15" thickBot="1" x14ac:dyDescent="0.4">
      <c r="B81" s="89"/>
      <c r="C81" s="150"/>
      <c r="D81" s="89"/>
      <c r="E81" s="89"/>
      <c r="F81" s="93"/>
      <c r="G81" s="93"/>
      <c r="H81" s="89"/>
      <c r="I81" s="188"/>
    </row>
    <row r="82" spans="2:9" ht="15" thickBot="1" x14ac:dyDescent="0.4">
      <c r="B82" s="470" t="s">
        <v>354</v>
      </c>
      <c r="C82" s="471"/>
      <c r="D82" s="471"/>
      <c r="E82" s="471"/>
      <c r="F82" s="471"/>
      <c r="G82" s="471"/>
      <c r="H82" s="471"/>
      <c r="I82" s="472"/>
    </row>
    <row r="83" spans="2:9" ht="15" thickBot="1" x14ac:dyDescent="0.4">
      <c r="B83" s="133"/>
      <c r="C83" s="171"/>
      <c r="D83" s="123"/>
      <c r="E83" s="123"/>
      <c r="F83" s="123"/>
      <c r="G83" s="172"/>
      <c r="H83" s="172"/>
      <c r="I83" s="172"/>
    </row>
    <row r="84" spans="2:9" x14ac:dyDescent="0.35">
      <c r="B84" s="133"/>
      <c r="C84" s="447" t="s">
        <v>373</v>
      </c>
      <c r="D84" s="448"/>
      <c r="E84" s="449"/>
      <c r="F84" s="173" t="s">
        <v>27</v>
      </c>
      <c r="G84" s="174">
        <f>32.5</f>
        <v>32.5</v>
      </c>
      <c r="H84" s="211"/>
      <c r="I84" s="172"/>
    </row>
    <row r="85" spans="2:9" ht="15" thickBot="1" x14ac:dyDescent="0.4">
      <c r="B85" s="133"/>
      <c r="C85" s="450" t="s">
        <v>374</v>
      </c>
      <c r="D85" s="451"/>
      <c r="E85" s="452"/>
      <c r="F85" s="175" t="s">
        <v>375</v>
      </c>
      <c r="G85" s="176" t="e">
        <f>G80/G84</f>
        <v>#DIV/0!</v>
      </c>
      <c r="H85" s="212"/>
      <c r="I85" s="172"/>
    </row>
  </sheetData>
  <sheetProtection algorithmName="SHA-512" hashValue="Ht2Juf4W8/zBXpTY7Ys3ko7a114AZM8Ps+Xf1jqC2gPXHpsvHZvmprJimWPczGoqDiR8FYrvUecW2KfclJqXZQ==" saltValue="gPgn+55YwOS8p5DO7mT+0g==" spinCount="100000" sheet="1" objects="1" scenarios="1"/>
  <mergeCells count="20">
    <mergeCell ref="C84:E84"/>
    <mergeCell ref="C85:E85"/>
    <mergeCell ref="B11:I11"/>
    <mergeCell ref="B12:I12"/>
    <mergeCell ref="B80:F80"/>
    <mergeCell ref="G80:H80"/>
    <mergeCell ref="B82:I82"/>
    <mergeCell ref="B6:E7"/>
    <mergeCell ref="F6:I7"/>
    <mergeCell ref="B8:I8"/>
    <mergeCell ref="B9:B10"/>
    <mergeCell ref="C9:C10"/>
    <mergeCell ref="D9:E9"/>
    <mergeCell ref="F9:I9"/>
    <mergeCell ref="B5:I5"/>
    <mergeCell ref="B1:I1"/>
    <mergeCell ref="B2:I2"/>
    <mergeCell ref="B3:E3"/>
    <mergeCell ref="F3:I4"/>
    <mergeCell ref="B4:E4"/>
  </mergeCells>
  <dataValidations count="1">
    <dataValidation type="list" allowBlank="1" showInputMessage="1" showErrorMessage="1" sqref="D77:D85 D1:D10 D13:D31 D36:D45 D47:D66">
      <formula1>#REF!</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'UNIFICADO SECTOR 1 2 3'!#REF!</xm:f>
          </x14:formula1>
          <xm:sqref>D46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topLeftCell="A85" zoomScale="60" zoomScaleNormal="60" workbookViewId="0">
      <selection activeCell="F91" sqref="F91"/>
    </sheetView>
  </sheetViews>
  <sheetFormatPr baseColWidth="10" defaultColWidth="11.453125" defaultRowHeight="14.5" x14ac:dyDescent="0.35"/>
  <cols>
    <col min="1" max="1" width="3.453125" customWidth="1"/>
    <col min="2" max="2" width="9.54296875" customWidth="1"/>
    <col min="3" max="3" width="66.453125" customWidth="1"/>
    <col min="4" max="4" width="5.54296875" bestFit="1" customWidth="1"/>
    <col min="5" max="5" width="7.1796875" bestFit="1" customWidth="1"/>
    <col min="6" max="6" width="14.453125" bestFit="1" customWidth="1"/>
    <col min="7" max="7" width="15" bestFit="1" customWidth="1"/>
    <col min="8" max="8" width="20" bestFit="1" customWidth="1"/>
    <col min="9" max="9" width="12.54296875" bestFit="1" customWidth="1"/>
    <col min="13" max="13" width="10.81640625" customWidth="1"/>
  </cols>
  <sheetData>
    <row r="1" spans="1:9" ht="92.5" customHeight="1" thickBot="1" x14ac:dyDescent="0.4">
      <c r="A1" s="1"/>
      <c r="B1" s="507" t="s">
        <v>0</v>
      </c>
      <c r="C1" s="508"/>
      <c r="D1" s="508"/>
      <c r="E1" s="508"/>
      <c r="F1" s="508"/>
      <c r="G1" s="508"/>
      <c r="H1" s="508"/>
      <c r="I1" s="509"/>
    </row>
    <row r="2" spans="1:9" ht="15" thickBot="1" x14ac:dyDescent="0.4">
      <c r="A2" s="1"/>
      <c r="B2" s="490" t="s">
        <v>1</v>
      </c>
      <c r="C2" s="491"/>
      <c r="D2" s="491"/>
      <c r="E2" s="491"/>
      <c r="F2" s="491"/>
      <c r="G2" s="491"/>
      <c r="H2" s="491"/>
      <c r="I2" s="492"/>
    </row>
    <row r="3" spans="1:9" x14ac:dyDescent="0.35">
      <c r="A3" s="1"/>
      <c r="B3" s="510" t="s">
        <v>2</v>
      </c>
      <c r="C3" s="511"/>
      <c r="D3" s="511"/>
      <c r="E3" s="512"/>
      <c r="F3" s="513" t="s">
        <v>3</v>
      </c>
      <c r="G3" s="514"/>
      <c r="H3" s="514"/>
      <c r="I3" s="515"/>
    </row>
    <row r="4" spans="1:9" ht="15" thickBot="1" x14ac:dyDescent="0.4">
      <c r="A4" s="1"/>
      <c r="B4" s="519" t="s">
        <v>4</v>
      </c>
      <c r="C4" s="520"/>
      <c r="D4" s="520"/>
      <c r="E4" s="521"/>
      <c r="F4" s="516"/>
      <c r="G4" s="517"/>
      <c r="H4" s="517"/>
      <c r="I4" s="518"/>
    </row>
    <row r="5" spans="1:9" ht="15" thickBot="1" x14ac:dyDescent="0.4">
      <c r="A5" s="1"/>
      <c r="B5" s="496"/>
      <c r="C5" s="497"/>
      <c r="D5" s="497"/>
      <c r="E5" s="497"/>
      <c r="F5" s="498"/>
      <c r="G5" s="498"/>
      <c r="H5" s="498"/>
      <c r="I5" s="498"/>
    </row>
    <row r="6" spans="1:9" x14ac:dyDescent="0.35">
      <c r="A6" s="1"/>
      <c r="B6" s="484" t="s">
        <v>395</v>
      </c>
      <c r="C6" s="485"/>
      <c r="D6" s="485"/>
      <c r="E6" s="486"/>
      <c r="F6" s="490" t="s">
        <v>6</v>
      </c>
      <c r="G6" s="491"/>
      <c r="H6" s="491"/>
      <c r="I6" s="492"/>
    </row>
    <row r="7" spans="1:9" ht="15" thickBot="1" x14ac:dyDescent="0.4">
      <c r="A7" s="1"/>
      <c r="B7" s="487"/>
      <c r="C7" s="488"/>
      <c r="D7" s="488"/>
      <c r="E7" s="489"/>
      <c r="F7" s="493"/>
      <c r="G7" s="494"/>
      <c r="H7" s="494"/>
      <c r="I7" s="495"/>
    </row>
    <row r="8" spans="1:9" ht="15" thickBot="1" x14ac:dyDescent="0.4">
      <c r="A8" s="1"/>
      <c r="B8" s="496"/>
      <c r="C8" s="497"/>
      <c r="D8" s="497"/>
      <c r="E8" s="497"/>
      <c r="F8" s="498"/>
      <c r="G8" s="498"/>
      <c r="H8" s="498"/>
      <c r="I8" s="498"/>
    </row>
    <row r="9" spans="1:9" ht="15" thickBot="1" x14ac:dyDescent="0.4">
      <c r="A9" s="1"/>
      <c r="B9" s="499" t="s">
        <v>7</v>
      </c>
      <c r="C9" s="501" t="s">
        <v>8</v>
      </c>
      <c r="D9" s="503" t="s">
        <v>9</v>
      </c>
      <c r="E9" s="504"/>
      <c r="F9" s="503" t="s">
        <v>10</v>
      </c>
      <c r="G9" s="505"/>
      <c r="H9" s="505"/>
      <c r="I9" s="506"/>
    </row>
    <row r="10" spans="1:9" ht="48" customHeight="1" thickBot="1" x14ac:dyDescent="0.4">
      <c r="A10" s="1"/>
      <c r="B10" s="500"/>
      <c r="C10" s="502"/>
      <c r="D10" s="2" t="s">
        <v>11</v>
      </c>
      <c r="E10" s="3" t="s">
        <v>12</v>
      </c>
      <c r="F10" s="4" t="s">
        <v>13</v>
      </c>
      <c r="G10" s="5" t="s">
        <v>14</v>
      </c>
      <c r="H10" s="4" t="s">
        <v>15</v>
      </c>
      <c r="I10" s="4" t="s">
        <v>16</v>
      </c>
    </row>
    <row r="11" spans="1:9" ht="18" customHeight="1" x14ac:dyDescent="0.35">
      <c r="A11" s="1"/>
      <c r="B11" s="483" t="s">
        <v>17</v>
      </c>
      <c r="C11" s="483"/>
      <c r="D11" s="483"/>
      <c r="E11" s="483"/>
      <c r="F11" s="483"/>
      <c r="G11" s="483"/>
      <c r="H11" s="483"/>
      <c r="I11" s="483"/>
    </row>
    <row r="12" spans="1:9" ht="15" customHeight="1" thickBot="1" x14ac:dyDescent="0.4">
      <c r="A12" s="1"/>
      <c r="B12" s="482" t="s">
        <v>18</v>
      </c>
      <c r="C12" s="482"/>
      <c r="D12" s="482"/>
      <c r="E12" s="482"/>
      <c r="F12" s="482"/>
      <c r="G12" s="482"/>
      <c r="H12" s="482"/>
      <c r="I12" s="482"/>
    </row>
    <row r="13" spans="1:9" ht="15" thickBot="1" x14ac:dyDescent="0.4">
      <c r="B13" s="6">
        <v>2</v>
      </c>
      <c r="C13" s="7" t="s">
        <v>24</v>
      </c>
      <c r="D13" s="8"/>
      <c r="E13" s="8"/>
      <c r="F13" s="15"/>
      <c r="G13" s="8"/>
      <c r="H13" s="9">
        <f>SUM(G14:G23)</f>
        <v>0</v>
      </c>
      <c r="I13" s="16" t="e">
        <f>H13/$H$115</f>
        <v>#DIV/0!</v>
      </c>
    </row>
    <row r="14" spans="1:9" x14ac:dyDescent="0.35">
      <c r="B14" s="26" t="s">
        <v>25</v>
      </c>
      <c r="C14" s="20" t="s">
        <v>26</v>
      </c>
      <c r="D14" s="26" t="s">
        <v>27</v>
      </c>
      <c r="E14" s="257">
        <f>39+9</f>
        <v>48</v>
      </c>
      <c r="F14" s="234">
        <v>0</v>
      </c>
      <c r="G14" s="30">
        <f t="shared" ref="G14:G23" si="0">E14*F14</f>
        <v>0</v>
      </c>
      <c r="H14" s="24"/>
      <c r="I14" s="25" t="e">
        <f t="shared" ref="I14:I23" si="1">G14/$H$115</f>
        <v>#DIV/0!</v>
      </c>
    </row>
    <row r="15" spans="1:9" x14ac:dyDescent="0.35">
      <c r="B15" s="26" t="s">
        <v>28</v>
      </c>
      <c r="C15" s="20" t="s">
        <v>29</v>
      </c>
      <c r="D15" s="26" t="s">
        <v>30</v>
      </c>
      <c r="E15" s="239">
        <v>72</v>
      </c>
      <c r="F15" s="234">
        <v>0</v>
      </c>
      <c r="G15" s="30">
        <f t="shared" si="0"/>
        <v>0</v>
      </c>
      <c r="H15" s="24"/>
      <c r="I15" s="25" t="e">
        <f t="shared" si="1"/>
        <v>#DIV/0!</v>
      </c>
    </row>
    <row r="16" spans="1:9" x14ac:dyDescent="0.35">
      <c r="B16" s="26" t="s">
        <v>31</v>
      </c>
      <c r="C16" s="20" t="s">
        <v>32</v>
      </c>
      <c r="D16" s="26" t="s">
        <v>27</v>
      </c>
      <c r="E16" s="257">
        <f>6</f>
        <v>6</v>
      </c>
      <c r="F16" s="234">
        <v>0</v>
      </c>
      <c r="G16" s="30">
        <f t="shared" si="0"/>
        <v>0</v>
      </c>
      <c r="H16" s="24"/>
      <c r="I16" s="25" t="e">
        <f t="shared" si="1"/>
        <v>#DIV/0!</v>
      </c>
    </row>
    <row r="17" spans="2:9" x14ac:dyDescent="0.35">
      <c r="B17" s="26" t="s">
        <v>33</v>
      </c>
      <c r="C17" s="20" t="s">
        <v>34</v>
      </c>
      <c r="D17" s="21" t="s">
        <v>27</v>
      </c>
      <c r="E17" s="239">
        <v>5</v>
      </c>
      <c r="F17" s="234">
        <v>0</v>
      </c>
      <c r="G17" s="30">
        <f t="shared" si="0"/>
        <v>0</v>
      </c>
      <c r="H17" s="24"/>
      <c r="I17" s="25" t="e">
        <f t="shared" si="1"/>
        <v>#DIV/0!</v>
      </c>
    </row>
    <row r="18" spans="2:9" ht="25" x14ac:dyDescent="0.35">
      <c r="B18" s="26" t="s">
        <v>35</v>
      </c>
      <c r="C18" s="20" t="s">
        <v>36</v>
      </c>
      <c r="D18" s="21" t="s">
        <v>27</v>
      </c>
      <c r="E18" s="239">
        <v>19.7</v>
      </c>
      <c r="F18" s="234">
        <v>0</v>
      </c>
      <c r="G18" s="30">
        <f t="shared" si="0"/>
        <v>0</v>
      </c>
      <c r="H18" s="24"/>
      <c r="I18" s="25" t="e">
        <f t="shared" si="1"/>
        <v>#DIV/0!</v>
      </c>
    </row>
    <row r="19" spans="2:9" ht="37.5" x14ac:dyDescent="0.35">
      <c r="B19" s="26" t="s">
        <v>37</v>
      </c>
      <c r="C19" s="20" t="s">
        <v>396</v>
      </c>
      <c r="D19" s="26" t="s">
        <v>39</v>
      </c>
      <c r="E19" s="239">
        <v>3</v>
      </c>
      <c r="F19" s="234">
        <v>0</v>
      </c>
      <c r="G19" s="30">
        <f t="shared" si="0"/>
        <v>0</v>
      </c>
      <c r="H19" s="24"/>
      <c r="I19" s="25" t="e">
        <f t="shared" si="1"/>
        <v>#DIV/0!</v>
      </c>
    </row>
    <row r="20" spans="2:9" ht="25" x14ac:dyDescent="0.35">
      <c r="B20" s="26" t="s">
        <v>40</v>
      </c>
      <c r="C20" s="20" t="s">
        <v>397</v>
      </c>
      <c r="D20" s="26" t="s">
        <v>23</v>
      </c>
      <c r="E20" s="257">
        <v>1</v>
      </c>
      <c r="F20" s="234">
        <v>0</v>
      </c>
      <c r="G20" s="30">
        <f t="shared" si="0"/>
        <v>0</v>
      </c>
      <c r="H20" s="24"/>
      <c r="I20" s="25" t="e">
        <f t="shared" si="1"/>
        <v>#DIV/0!</v>
      </c>
    </row>
    <row r="21" spans="2:9" x14ac:dyDescent="0.35">
      <c r="B21" s="26" t="s">
        <v>42</v>
      </c>
      <c r="C21" s="20" t="s">
        <v>43</v>
      </c>
      <c r="D21" s="26" t="s">
        <v>39</v>
      </c>
      <c r="E21" s="257">
        <v>3</v>
      </c>
      <c r="F21" s="234">
        <v>0</v>
      </c>
      <c r="G21" s="30">
        <f t="shared" si="0"/>
        <v>0</v>
      </c>
      <c r="H21" s="24"/>
      <c r="I21" s="25" t="e">
        <f t="shared" si="1"/>
        <v>#DIV/0!</v>
      </c>
    </row>
    <row r="22" spans="2:9" x14ac:dyDescent="0.35">
      <c r="B22" s="26" t="s">
        <v>44</v>
      </c>
      <c r="C22" s="20" t="s">
        <v>45</v>
      </c>
      <c r="D22" s="26" t="s">
        <v>23</v>
      </c>
      <c r="E22" s="257">
        <v>1</v>
      </c>
      <c r="F22" s="234">
        <v>0</v>
      </c>
      <c r="G22" s="30">
        <f t="shared" si="0"/>
        <v>0</v>
      </c>
      <c r="H22" s="24"/>
      <c r="I22" s="25" t="e">
        <f t="shared" si="1"/>
        <v>#DIV/0!</v>
      </c>
    </row>
    <row r="23" spans="2:9" ht="30.65" customHeight="1" thickBot="1" x14ac:dyDescent="0.4">
      <c r="B23" s="26" t="s">
        <v>46</v>
      </c>
      <c r="C23" s="20" t="s">
        <v>47</v>
      </c>
      <c r="D23" s="26" t="s">
        <v>23</v>
      </c>
      <c r="E23" s="257">
        <v>1</v>
      </c>
      <c r="F23" s="234">
        <v>0</v>
      </c>
      <c r="G23" s="30">
        <f t="shared" si="0"/>
        <v>0</v>
      </c>
      <c r="H23" s="24"/>
      <c r="I23" s="25" t="e">
        <f t="shared" si="1"/>
        <v>#DIV/0!</v>
      </c>
    </row>
    <row r="24" spans="2:9" ht="15" thickBot="1" x14ac:dyDescent="0.4">
      <c r="B24" s="27">
        <v>3</v>
      </c>
      <c r="C24" s="7" t="s">
        <v>54</v>
      </c>
      <c r="D24" s="33"/>
      <c r="E24" s="33"/>
      <c r="F24" s="34"/>
      <c r="G24" s="35"/>
      <c r="H24" s="9">
        <f>SUM(G26:G37)</f>
        <v>0</v>
      </c>
      <c r="I24" s="16" t="e">
        <f>H24/$H$115</f>
        <v>#DIV/0!</v>
      </c>
    </row>
    <row r="25" spans="2:9" x14ac:dyDescent="0.35">
      <c r="B25" s="36"/>
      <c r="C25" s="17" t="s">
        <v>55</v>
      </c>
      <c r="D25" s="18"/>
      <c r="E25" s="18"/>
      <c r="F25" s="19"/>
      <c r="G25" s="18"/>
      <c r="H25" s="18"/>
      <c r="I25" s="440"/>
    </row>
    <row r="26" spans="2:9" ht="25" x14ac:dyDescent="0.35">
      <c r="B26" s="26" t="s">
        <v>56</v>
      </c>
      <c r="C26" s="20" t="s">
        <v>59</v>
      </c>
      <c r="D26" s="26" t="s">
        <v>27</v>
      </c>
      <c r="E26" s="257">
        <v>44</v>
      </c>
      <c r="F26" s="237">
        <v>0</v>
      </c>
      <c r="G26" s="30">
        <f t="shared" ref="G26:G33" si="2">E26*F26</f>
        <v>0</v>
      </c>
      <c r="H26" s="181"/>
      <c r="I26" s="25" t="e">
        <f>G26/$H$115</f>
        <v>#DIV/0!</v>
      </c>
    </row>
    <row r="27" spans="2:9" x14ac:dyDescent="0.35">
      <c r="B27" s="26" t="s">
        <v>58</v>
      </c>
      <c r="C27" s="20" t="s">
        <v>61</v>
      </c>
      <c r="D27" s="26" t="s">
        <v>39</v>
      </c>
      <c r="E27" s="257">
        <v>5</v>
      </c>
      <c r="F27" s="237">
        <v>0</v>
      </c>
      <c r="G27" s="30">
        <f>E27*F27</f>
        <v>0</v>
      </c>
      <c r="H27" s="24"/>
      <c r="I27" s="25" t="e">
        <f>G27/$H$115</f>
        <v>#DIV/0!</v>
      </c>
    </row>
    <row r="28" spans="2:9" x14ac:dyDescent="0.35">
      <c r="B28" s="36"/>
      <c r="C28" s="17" t="s">
        <v>62</v>
      </c>
      <c r="D28" s="18"/>
      <c r="E28" s="18"/>
      <c r="F28" s="19"/>
      <c r="G28" s="18"/>
      <c r="H28" s="18"/>
      <c r="I28" s="440"/>
    </row>
    <row r="29" spans="2:9" x14ac:dyDescent="0.35">
      <c r="B29" s="26" t="s">
        <v>60</v>
      </c>
      <c r="C29" s="20" t="s">
        <v>64</v>
      </c>
      <c r="D29" s="26" t="s">
        <v>30</v>
      </c>
      <c r="E29" s="239">
        <v>2</v>
      </c>
      <c r="F29" s="234">
        <v>0</v>
      </c>
      <c r="G29" s="30">
        <f t="shared" si="2"/>
        <v>0</v>
      </c>
      <c r="H29" s="24"/>
      <c r="I29" s="25" t="e">
        <f>G29/$H$115</f>
        <v>#DIV/0!</v>
      </c>
    </row>
    <row r="30" spans="2:9" x14ac:dyDescent="0.35">
      <c r="B30" s="36"/>
      <c r="C30" s="17" t="s">
        <v>65</v>
      </c>
      <c r="D30" s="18"/>
      <c r="E30" s="18"/>
      <c r="F30" s="19"/>
      <c r="G30" s="18"/>
      <c r="H30" s="18"/>
      <c r="I30" s="440"/>
    </row>
    <row r="31" spans="2:9" ht="25" x14ac:dyDescent="0.35">
      <c r="B31" s="26" t="s">
        <v>63</v>
      </c>
      <c r="C31" s="20" t="s">
        <v>67</v>
      </c>
      <c r="D31" s="41" t="s">
        <v>27</v>
      </c>
      <c r="E31" s="239">
        <v>2.5</v>
      </c>
      <c r="F31" s="234">
        <v>0</v>
      </c>
      <c r="G31" s="30">
        <f t="shared" si="2"/>
        <v>0</v>
      </c>
      <c r="H31" s="24"/>
      <c r="I31" s="25" t="e">
        <f>G31/$H$115</f>
        <v>#DIV/0!</v>
      </c>
    </row>
    <row r="32" spans="2:9" x14ac:dyDescent="0.35">
      <c r="B32" s="36"/>
      <c r="C32" s="17" t="s">
        <v>68</v>
      </c>
      <c r="D32" s="18"/>
      <c r="E32" s="18"/>
      <c r="F32" s="19"/>
      <c r="G32" s="18"/>
      <c r="H32" s="18"/>
      <c r="I32" s="18"/>
    </row>
    <row r="33" spans="2:9" ht="37.5" x14ac:dyDescent="0.35">
      <c r="B33" s="26" t="s">
        <v>66</v>
      </c>
      <c r="C33" s="20" t="s">
        <v>70</v>
      </c>
      <c r="D33" s="41" t="s">
        <v>27</v>
      </c>
      <c r="E33" s="239">
        <v>8</v>
      </c>
      <c r="F33" s="234">
        <v>0</v>
      </c>
      <c r="G33" s="30">
        <f t="shared" si="2"/>
        <v>0</v>
      </c>
      <c r="H33" s="24"/>
      <c r="I33" s="25" t="e">
        <f>G33/$H$115</f>
        <v>#DIV/0!</v>
      </c>
    </row>
    <row r="34" spans="2:9" x14ac:dyDescent="0.35">
      <c r="B34" s="36"/>
      <c r="C34" s="17" t="s">
        <v>71</v>
      </c>
      <c r="D34" s="18"/>
      <c r="E34" s="18"/>
      <c r="F34" s="19"/>
      <c r="G34" s="18"/>
      <c r="H34" s="18"/>
      <c r="I34" s="440"/>
    </row>
    <row r="35" spans="2:9" ht="37.5" x14ac:dyDescent="0.35">
      <c r="B35" s="26" t="s">
        <v>69</v>
      </c>
      <c r="C35" s="40" t="s">
        <v>398</v>
      </c>
      <c r="D35" s="41" t="s">
        <v>27</v>
      </c>
      <c r="E35" s="239">
        <f>191+45</f>
        <v>236</v>
      </c>
      <c r="F35" s="237">
        <v>0</v>
      </c>
      <c r="G35" s="30">
        <f>E35*F35</f>
        <v>0</v>
      </c>
      <c r="H35" s="24"/>
      <c r="I35" s="25" t="e">
        <f>G35/$H$115</f>
        <v>#DIV/0!</v>
      </c>
    </row>
    <row r="36" spans="2:9" x14ac:dyDescent="0.35">
      <c r="B36" s="26" t="s">
        <v>72</v>
      </c>
      <c r="C36" s="20" t="s">
        <v>399</v>
      </c>
      <c r="D36" s="26" t="s">
        <v>30</v>
      </c>
      <c r="E36" s="257">
        <v>2</v>
      </c>
      <c r="F36" s="237">
        <v>0</v>
      </c>
      <c r="G36" s="30">
        <f t="shared" ref="G36:G37" si="3">E36*F36</f>
        <v>0</v>
      </c>
      <c r="H36" s="24"/>
      <c r="I36" s="25" t="e">
        <f>G36/$H$115</f>
        <v>#DIV/0!</v>
      </c>
    </row>
    <row r="37" spans="2:9" ht="15" thickBot="1" x14ac:dyDescent="0.4">
      <c r="B37" s="26" t="s">
        <v>74</v>
      </c>
      <c r="C37" s="20" t="s">
        <v>77</v>
      </c>
      <c r="D37" s="26" t="s">
        <v>30</v>
      </c>
      <c r="E37" s="257">
        <f>12+35</f>
        <v>47</v>
      </c>
      <c r="F37" s="237">
        <v>0</v>
      </c>
      <c r="G37" s="30">
        <f t="shared" si="3"/>
        <v>0</v>
      </c>
      <c r="H37" s="24"/>
      <c r="I37" s="25" t="e">
        <f>G37/$H$115</f>
        <v>#DIV/0!</v>
      </c>
    </row>
    <row r="38" spans="2:9" ht="15" thickBot="1" x14ac:dyDescent="0.4">
      <c r="B38" s="27">
        <v>4</v>
      </c>
      <c r="C38" s="7" t="s">
        <v>78</v>
      </c>
      <c r="D38" s="33"/>
      <c r="E38" s="33"/>
      <c r="F38" s="34"/>
      <c r="G38" s="35"/>
      <c r="H38" s="9">
        <f>SUM(G39:G41)</f>
        <v>0</v>
      </c>
      <c r="I38" s="16" t="e">
        <f>H38/$H$115</f>
        <v>#DIV/0!</v>
      </c>
    </row>
    <row r="39" spans="2:9" x14ac:dyDescent="0.35">
      <c r="B39" s="32" t="s">
        <v>79</v>
      </c>
      <c r="C39" s="37" t="s">
        <v>400</v>
      </c>
      <c r="D39" s="26" t="s">
        <v>27</v>
      </c>
      <c r="E39" s="239">
        <v>45</v>
      </c>
      <c r="F39" s="234">
        <v>0</v>
      </c>
      <c r="G39" s="39">
        <f t="shared" ref="G39:G40" si="4">E39*F39</f>
        <v>0</v>
      </c>
      <c r="H39" s="182"/>
      <c r="I39" s="25" t="e">
        <f>G39/$H$115</f>
        <v>#DIV/0!</v>
      </c>
    </row>
    <row r="40" spans="2:9" ht="25" x14ac:dyDescent="0.35">
      <c r="B40" s="32" t="s">
        <v>81</v>
      </c>
      <c r="C40" s="37" t="s">
        <v>401</v>
      </c>
      <c r="D40" s="26" t="s">
        <v>23</v>
      </c>
      <c r="E40" s="239">
        <v>1</v>
      </c>
      <c r="F40" s="234">
        <v>0</v>
      </c>
      <c r="G40" s="39">
        <f t="shared" si="4"/>
        <v>0</v>
      </c>
      <c r="H40" s="184"/>
      <c r="I40" s="25" t="e">
        <f>G40/$H$115</f>
        <v>#DIV/0!</v>
      </c>
    </row>
    <row r="41" spans="2:9" x14ac:dyDescent="0.35">
      <c r="B41" s="32" t="s">
        <v>83</v>
      </c>
      <c r="C41" s="37" t="s">
        <v>84</v>
      </c>
      <c r="D41" s="26" t="s">
        <v>23</v>
      </c>
      <c r="E41" s="239">
        <v>1</v>
      </c>
      <c r="F41" s="234">
        <v>0</v>
      </c>
      <c r="G41" s="39">
        <f t="shared" ref="G41" si="5">E41*F41</f>
        <v>0</v>
      </c>
      <c r="H41" s="184"/>
      <c r="I41" s="25" t="e">
        <f>G41/$H$115</f>
        <v>#DIV/0!</v>
      </c>
    </row>
    <row r="42" spans="2:9" x14ac:dyDescent="0.35">
      <c r="B42" s="27">
        <v>5</v>
      </c>
      <c r="C42" s="7" t="s">
        <v>85</v>
      </c>
      <c r="D42" s="8"/>
      <c r="E42" s="8"/>
      <c r="F42" s="15"/>
      <c r="G42" s="8"/>
      <c r="H42" s="9">
        <f>SUM(G44:G49)</f>
        <v>0</v>
      </c>
      <c r="I42" s="16" t="e">
        <f>H42/$H$115</f>
        <v>#DIV/0!</v>
      </c>
    </row>
    <row r="43" spans="2:9" x14ac:dyDescent="0.35">
      <c r="B43" s="36"/>
      <c r="C43" s="17" t="s">
        <v>86</v>
      </c>
      <c r="D43" s="18"/>
      <c r="E43" s="18"/>
      <c r="F43" s="19"/>
      <c r="G43" s="18"/>
      <c r="H43" s="18"/>
      <c r="I43" s="440"/>
    </row>
    <row r="44" spans="2:9" ht="37.5" x14ac:dyDescent="0.35">
      <c r="B44" s="46" t="s">
        <v>87</v>
      </c>
      <c r="C44" s="29" t="s">
        <v>88</v>
      </c>
      <c r="D44" s="21" t="s">
        <v>39</v>
      </c>
      <c r="E44" s="249">
        <v>2</v>
      </c>
      <c r="F44" s="237">
        <v>0</v>
      </c>
      <c r="G44" s="30">
        <f t="shared" ref="G44:G46" si="6">E44*F44</f>
        <v>0</v>
      </c>
      <c r="H44" s="187"/>
      <c r="I44" s="25" t="e">
        <f>G44/$H$115</f>
        <v>#DIV/0!</v>
      </c>
    </row>
    <row r="45" spans="2:9" ht="25" x14ac:dyDescent="0.35">
      <c r="B45" s="46" t="s">
        <v>89</v>
      </c>
      <c r="C45" s="29" t="s">
        <v>402</v>
      </c>
      <c r="D45" s="21" t="s">
        <v>39</v>
      </c>
      <c r="E45" s="249">
        <v>1</v>
      </c>
      <c r="F45" s="237">
        <v>0</v>
      </c>
      <c r="G45" s="30">
        <f t="shared" si="6"/>
        <v>0</v>
      </c>
      <c r="I45" s="25" t="e">
        <f>G45/$H$115</f>
        <v>#DIV/0!</v>
      </c>
    </row>
    <row r="46" spans="2:9" ht="25" x14ac:dyDescent="0.35">
      <c r="B46" s="46" t="s">
        <v>91</v>
      </c>
      <c r="C46" s="29" t="s">
        <v>94</v>
      </c>
      <c r="D46" s="21" t="s">
        <v>39</v>
      </c>
      <c r="E46" s="249">
        <f>4</f>
        <v>4</v>
      </c>
      <c r="F46" s="237">
        <v>0</v>
      </c>
      <c r="G46" s="30">
        <f t="shared" si="6"/>
        <v>0</v>
      </c>
      <c r="I46" s="25" t="e">
        <f>G46/$H$115</f>
        <v>#DIV/0!</v>
      </c>
    </row>
    <row r="47" spans="2:9" x14ac:dyDescent="0.35">
      <c r="B47" s="36"/>
      <c r="C47" s="17" t="s">
        <v>95</v>
      </c>
      <c r="D47" s="18"/>
      <c r="E47" s="18"/>
      <c r="F47" s="19"/>
      <c r="G47" s="18"/>
      <c r="H47" s="18"/>
      <c r="I47" s="440"/>
    </row>
    <row r="48" spans="2:9" ht="37.5" x14ac:dyDescent="0.35">
      <c r="B48" s="46" t="s">
        <v>93</v>
      </c>
      <c r="C48" s="29" t="s">
        <v>101</v>
      </c>
      <c r="D48" s="21" t="s">
        <v>39</v>
      </c>
      <c r="E48" s="249">
        <v>6</v>
      </c>
      <c r="F48" s="237">
        <v>0</v>
      </c>
      <c r="G48" s="30">
        <f t="shared" ref="G48:G49" si="7">E48*F48</f>
        <v>0</v>
      </c>
      <c r="I48" s="25" t="e">
        <f>G48/$H$115</f>
        <v>#DIV/0!</v>
      </c>
    </row>
    <row r="49" spans="2:9" ht="15" thickBot="1" x14ac:dyDescent="0.4">
      <c r="B49" s="46" t="s">
        <v>96</v>
      </c>
      <c r="C49" s="29" t="s">
        <v>105</v>
      </c>
      <c r="D49" s="21" t="s">
        <v>23</v>
      </c>
      <c r="E49" s="249">
        <v>1</v>
      </c>
      <c r="F49" s="237">
        <v>0</v>
      </c>
      <c r="G49" s="30">
        <f t="shared" si="7"/>
        <v>0</v>
      </c>
      <c r="I49" s="25" t="e">
        <f>G49/$H$115</f>
        <v>#DIV/0!</v>
      </c>
    </row>
    <row r="50" spans="2:9" ht="15" thickBot="1" x14ac:dyDescent="0.4">
      <c r="B50" s="27">
        <v>6</v>
      </c>
      <c r="C50" s="8" t="s">
        <v>106</v>
      </c>
      <c r="D50" s="47"/>
      <c r="E50" s="47"/>
      <c r="F50" s="48"/>
      <c r="G50" s="47"/>
      <c r="H50" s="9">
        <f>SUM(G51:G52)</f>
        <v>0</v>
      </c>
      <c r="I50" s="16" t="e">
        <f>H50/$H$115</f>
        <v>#DIV/0!</v>
      </c>
    </row>
    <row r="51" spans="2:9" ht="25" x14ac:dyDescent="0.35">
      <c r="B51" s="45" t="s">
        <v>107</v>
      </c>
      <c r="C51" s="49" t="s">
        <v>108</v>
      </c>
      <c r="D51" s="13" t="s">
        <v>39</v>
      </c>
      <c r="E51" s="248">
        <v>5</v>
      </c>
      <c r="F51" s="247">
        <v>0</v>
      </c>
      <c r="G51" s="79">
        <f>E51*F51</f>
        <v>0</v>
      </c>
      <c r="H51" s="24"/>
      <c r="I51" s="25" t="e">
        <f>G51/$H$115</f>
        <v>#DIV/0!</v>
      </c>
    </row>
    <row r="52" spans="2:9" ht="25.5" thickBot="1" x14ac:dyDescent="0.4">
      <c r="B52" s="45" t="s">
        <v>109</v>
      </c>
      <c r="C52" s="49" t="s">
        <v>110</v>
      </c>
      <c r="D52" s="74" t="s">
        <v>39</v>
      </c>
      <c r="E52" s="256">
        <v>3</v>
      </c>
      <c r="F52" s="255">
        <v>0</v>
      </c>
      <c r="G52" s="224">
        <f>E52*F52</f>
        <v>0</v>
      </c>
      <c r="H52" s="24"/>
      <c r="I52" s="25" t="e">
        <f>G52/$H$115</f>
        <v>#DIV/0!</v>
      </c>
    </row>
    <row r="53" spans="2:9" ht="15" thickBot="1" x14ac:dyDescent="0.4">
      <c r="B53" s="27">
        <v>7</v>
      </c>
      <c r="C53" s="53" t="s">
        <v>111</v>
      </c>
      <c r="D53" s="54"/>
      <c r="E53" s="54"/>
      <c r="F53" s="55"/>
      <c r="G53" s="56"/>
      <c r="H53" s="9">
        <f>SUM(G55:G59)</f>
        <v>0</v>
      </c>
      <c r="I53" s="16" t="e">
        <f>H53/$H$115</f>
        <v>#DIV/0!</v>
      </c>
    </row>
    <row r="54" spans="2:9" x14ac:dyDescent="0.35">
      <c r="B54" s="57"/>
      <c r="C54" s="58" t="s">
        <v>112</v>
      </c>
      <c r="D54" s="59"/>
      <c r="E54" s="59"/>
      <c r="F54" s="60"/>
      <c r="G54" s="59"/>
      <c r="H54" s="59"/>
      <c r="I54" s="439"/>
    </row>
    <row r="55" spans="2:9" ht="50" x14ac:dyDescent="0.35">
      <c r="B55" s="26" t="s">
        <v>113</v>
      </c>
      <c r="C55" s="37" t="s">
        <v>403</v>
      </c>
      <c r="D55" s="21" t="s">
        <v>27</v>
      </c>
      <c r="E55" s="235">
        <f>50+105</f>
        <v>155</v>
      </c>
      <c r="F55" s="234">
        <v>0</v>
      </c>
      <c r="G55" s="39">
        <f t="shared" ref="G55:G59" si="8">E55*F55</f>
        <v>0</v>
      </c>
      <c r="H55" s="185"/>
      <c r="I55" s="25" t="e">
        <f>G55/$H$115</f>
        <v>#DIV/0!</v>
      </c>
    </row>
    <row r="56" spans="2:9" ht="37.5" x14ac:dyDescent="0.35">
      <c r="B56" s="26" t="s">
        <v>115</v>
      </c>
      <c r="C56" s="37" t="s">
        <v>404</v>
      </c>
      <c r="D56" s="21" t="s">
        <v>27</v>
      </c>
      <c r="E56" s="235">
        <f>140</f>
        <v>140</v>
      </c>
      <c r="F56" s="234">
        <v>0</v>
      </c>
      <c r="G56" s="39">
        <f t="shared" si="8"/>
        <v>0</v>
      </c>
      <c r="H56" s="186"/>
      <c r="I56" s="25" t="e">
        <f>G56/$H$115</f>
        <v>#DIV/0!</v>
      </c>
    </row>
    <row r="57" spans="2:9" ht="50" x14ac:dyDescent="0.35">
      <c r="B57" s="26" t="s">
        <v>117</v>
      </c>
      <c r="C57" s="37" t="s">
        <v>405</v>
      </c>
      <c r="D57" s="21" t="s">
        <v>27</v>
      </c>
      <c r="E57" s="236">
        <f>45</f>
        <v>45</v>
      </c>
      <c r="F57" s="237">
        <v>0</v>
      </c>
      <c r="G57" s="39">
        <f t="shared" si="8"/>
        <v>0</v>
      </c>
      <c r="H57" s="186"/>
      <c r="I57" s="25" t="e">
        <f>G57/$H$115</f>
        <v>#DIV/0!</v>
      </c>
    </row>
    <row r="58" spans="2:9" ht="25" x14ac:dyDescent="0.35">
      <c r="B58" s="26" t="s">
        <v>119</v>
      </c>
      <c r="C58" s="37" t="s">
        <v>120</v>
      </c>
      <c r="D58" s="21" t="s">
        <v>27</v>
      </c>
      <c r="E58" s="236">
        <v>190</v>
      </c>
      <c r="F58" s="237"/>
      <c r="G58" s="39"/>
      <c r="H58" s="446"/>
      <c r="I58" s="25"/>
    </row>
    <row r="59" spans="2:9" ht="50" x14ac:dyDescent="0.35">
      <c r="B59" s="26" t="s">
        <v>121</v>
      </c>
      <c r="C59" s="37" t="s">
        <v>378</v>
      </c>
      <c r="D59" s="26" t="s">
        <v>23</v>
      </c>
      <c r="E59" s="236">
        <v>1</v>
      </c>
      <c r="F59" s="234">
        <v>0</v>
      </c>
      <c r="G59" s="39">
        <f t="shared" si="8"/>
        <v>0</v>
      </c>
      <c r="H59" s="184"/>
      <c r="I59" s="25" t="e">
        <f>G59/$H$115</f>
        <v>#DIV/0!</v>
      </c>
    </row>
    <row r="60" spans="2:9" ht="15" thickBot="1" x14ac:dyDescent="0.4">
      <c r="B60" s="6">
        <v>8</v>
      </c>
      <c r="C60" s="7" t="s">
        <v>123</v>
      </c>
      <c r="D60" s="47"/>
      <c r="E60" s="47"/>
      <c r="F60" s="48"/>
      <c r="G60" s="62"/>
      <c r="H60" s="9">
        <f>SUM(G61:G82)</f>
        <v>0</v>
      </c>
      <c r="I60" s="16" t="e">
        <f>H60/$H$115</f>
        <v>#DIV/0!</v>
      </c>
    </row>
    <row r="61" spans="2:9" x14ac:dyDescent="0.35">
      <c r="B61" s="36"/>
      <c r="C61" s="200" t="s">
        <v>133</v>
      </c>
      <c r="D61" s="180"/>
      <c r="E61" s="180"/>
      <c r="F61" s="201"/>
      <c r="G61" s="180"/>
      <c r="H61" s="180"/>
      <c r="I61" s="441"/>
    </row>
    <row r="62" spans="2:9" ht="28.5" customHeight="1" x14ac:dyDescent="0.35">
      <c r="B62" s="46" t="s">
        <v>125</v>
      </c>
      <c r="C62" s="40" t="s">
        <v>135</v>
      </c>
      <c r="D62" s="42" t="s">
        <v>136</v>
      </c>
      <c r="E62" s="238">
        <v>1</v>
      </c>
      <c r="F62" s="244">
        <v>0</v>
      </c>
      <c r="G62" s="43">
        <f t="shared" ref="G62:G82" si="9">E62*F62</f>
        <v>0</v>
      </c>
      <c r="H62" s="177"/>
      <c r="I62" s="52" t="e">
        <f t="shared" ref="I62:I74" si="10">G62/$H$115</f>
        <v>#DIV/0!</v>
      </c>
    </row>
    <row r="63" spans="2:9" ht="28.5" customHeight="1" x14ac:dyDescent="0.35">
      <c r="B63" s="46" t="s">
        <v>127</v>
      </c>
      <c r="C63" s="37" t="s">
        <v>138</v>
      </c>
      <c r="D63" s="22" t="s">
        <v>136</v>
      </c>
      <c r="E63" s="239">
        <v>1</v>
      </c>
      <c r="F63" s="244">
        <v>0</v>
      </c>
      <c r="G63" s="39">
        <f t="shared" si="9"/>
        <v>0</v>
      </c>
      <c r="H63" s="178"/>
      <c r="I63" s="25" t="e">
        <f t="shared" si="10"/>
        <v>#DIV/0!</v>
      </c>
    </row>
    <row r="64" spans="2:9" ht="41.15" customHeight="1" x14ac:dyDescent="0.35">
      <c r="B64" s="46" t="s">
        <v>129</v>
      </c>
      <c r="C64" s="37" t="s">
        <v>140</v>
      </c>
      <c r="D64" s="22" t="s">
        <v>23</v>
      </c>
      <c r="E64" s="239">
        <v>1</v>
      </c>
      <c r="F64" s="244">
        <v>0</v>
      </c>
      <c r="G64" s="39">
        <f t="shared" si="9"/>
        <v>0</v>
      </c>
      <c r="H64" s="178"/>
      <c r="I64" s="25" t="e">
        <f t="shared" si="10"/>
        <v>#DIV/0!</v>
      </c>
    </row>
    <row r="65" spans="2:9" ht="46" customHeight="1" x14ac:dyDescent="0.35">
      <c r="B65" s="46" t="s">
        <v>131</v>
      </c>
      <c r="C65" s="37" t="s">
        <v>142</v>
      </c>
      <c r="D65" s="22" t="s">
        <v>23</v>
      </c>
      <c r="E65" s="239">
        <v>1</v>
      </c>
      <c r="F65" s="244">
        <v>0</v>
      </c>
      <c r="G65" s="39">
        <f t="shared" si="9"/>
        <v>0</v>
      </c>
      <c r="H65" s="178"/>
      <c r="I65" s="25" t="e">
        <f t="shared" si="10"/>
        <v>#DIV/0!</v>
      </c>
    </row>
    <row r="66" spans="2:9" ht="28.5" customHeight="1" x14ac:dyDescent="0.35">
      <c r="B66" s="46" t="s">
        <v>134</v>
      </c>
      <c r="C66" s="37" t="s">
        <v>144</v>
      </c>
      <c r="D66" s="22" t="s">
        <v>23</v>
      </c>
      <c r="E66" s="239">
        <v>1</v>
      </c>
      <c r="F66" s="244">
        <v>0</v>
      </c>
      <c r="G66" s="39">
        <f t="shared" si="9"/>
        <v>0</v>
      </c>
      <c r="H66" s="178"/>
      <c r="I66" s="25" t="e">
        <f t="shared" si="10"/>
        <v>#DIV/0!</v>
      </c>
    </row>
    <row r="67" spans="2:9" ht="28.5" customHeight="1" x14ac:dyDescent="0.35">
      <c r="B67" s="46" t="s">
        <v>137</v>
      </c>
      <c r="C67" s="37" t="s">
        <v>146</v>
      </c>
      <c r="D67" s="22" t="s">
        <v>23</v>
      </c>
      <c r="E67" s="239">
        <v>1</v>
      </c>
      <c r="F67" s="244">
        <v>0</v>
      </c>
      <c r="G67" s="39">
        <f>E67*F67</f>
        <v>0</v>
      </c>
      <c r="H67" s="178"/>
      <c r="I67" s="25" t="e">
        <f t="shared" si="10"/>
        <v>#DIV/0!</v>
      </c>
    </row>
    <row r="68" spans="2:9" ht="28.5" customHeight="1" x14ac:dyDescent="0.35">
      <c r="B68" s="46" t="s">
        <v>139</v>
      </c>
      <c r="C68" s="37" t="s">
        <v>148</v>
      </c>
      <c r="D68" s="22" t="s">
        <v>23</v>
      </c>
      <c r="E68" s="239">
        <v>1</v>
      </c>
      <c r="F68" s="244">
        <v>0</v>
      </c>
      <c r="G68" s="39">
        <f>E68*F68</f>
        <v>0</v>
      </c>
      <c r="H68" s="178"/>
      <c r="I68" s="25" t="e">
        <f t="shared" si="10"/>
        <v>#DIV/0!</v>
      </c>
    </row>
    <row r="69" spans="2:9" ht="28.5" customHeight="1" x14ac:dyDescent="0.35">
      <c r="B69" s="46" t="s">
        <v>141</v>
      </c>
      <c r="C69" s="37" t="s">
        <v>150</v>
      </c>
      <c r="D69" s="22" t="s">
        <v>23</v>
      </c>
      <c r="E69" s="239">
        <v>1</v>
      </c>
      <c r="F69" s="244">
        <v>0</v>
      </c>
      <c r="G69" s="39">
        <f t="shared" ref="G69:G71" si="11">E69*F69</f>
        <v>0</v>
      </c>
      <c r="H69" s="178"/>
      <c r="I69" s="25" t="e">
        <f t="shared" si="10"/>
        <v>#DIV/0!</v>
      </c>
    </row>
    <row r="70" spans="2:9" ht="28.5" customHeight="1" x14ac:dyDescent="0.35">
      <c r="B70" s="46" t="s">
        <v>143</v>
      </c>
      <c r="C70" s="37" t="s">
        <v>152</v>
      </c>
      <c r="D70" s="22" t="s">
        <v>23</v>
      </c>
      <c r="E70" s="239">
        <v>1</v>
      </c>
      <c r="F70" s="244">
        <v>0</v>
      </c>
      <c r="G70" s="39">
        <f t="shared" si="11"/>
        <v>0</v>
      </c>
      <c r="H70" s="178"/>
      <c r="I70" s="25" t="e">
        <f t="shared" si="10"/>
        <v>#DIV/0!</v>
      </c>
    </row>
    <row r="71" spans="2:9" ht="28.5" customHeight="1" x14ac:dyDescent="0.35">
      <c r="B71" s="46" t="s">
        <v>145</v>
      </c>
      <c r="C71" s="37" t="s">
        <v>154</v>
      </c>
      <c r="D71" s="22" t="s">
        <v>23</v>
      </c>
      <c r="E71" s="239">
        <v>1</v>
      </c>
      <c r="F71" s="244">
        <v>0</v>
      </c>
      <c r="G71" s="39">
        <f t="shared" si="11"/>
        <v>0</v>
      </c>
      <c r="H71" s="178"/>
      <c r="I71" s="25" t="e">
        <f t="shared" si="10"/>
        <v>#DIV/0!</v>
      </c>
    </row>
    <row r="72" spans="2:9" ht="28.5" customHeight="1" x14ac:dyDescent="0.35">
      <c r="B72" s="46" t="s">
        <v>147</v>
      </c>
      <c r="C72" s="37" t="s">
        <v>156</v>
      </c>
      <c r="D72" s="22" t="s">
        <v>23</v>
      </c>
      <c r="E72" s="239">
        <v>1</v>
      </c>
      <c r="F72" s="244">
        <v>0</v>
      </c>
      <c r="G72" s="39">
        <f>E72*F72</f>
        <v>0</v>
      </c>
      <c r="H72" s="178"/>
      <c r="I72" s="25" t="e">
        <f t="shared" si="10"/>
        <v>#DIV/0!</v>
      </c>
    </row>
    <row r="73" spans="2:9" ht="40.5" customHeight="1" x14ac:dyDescent="0.35">
      <c r="B73" s="46" t="s">
        <v>149</v>
      </c>
      <c r="C73" s="37" t="s">
        <v>158</v>
      </c>
      <c r="D73" s="22" t="s">
        <v>159</v>
      </c>
      <c r="E73" s="239">
        <v>12</v>
      </c>
      <c r="F73" s="244">
        <v>0</v>
      </c>
      <c r="G73" s="39">
        <f>E73*F73</f>
        <v>0</v>
      </c>
      <c r="H73" s="178"/>
      <c r="I73" s="25" t="e">
        <f t="shared" si="10"/>
        <v>#DIV/0!</v>
      </c>
    </row>
    <row r="74" spans="2:9" ht="28.5" customHeight="1" x14ac:dyDescent="0.35">
      <c r="B74" s="46" t="s">
        <v>151</v>
      </c>
      <c r="C74" s="219" t="s">
        <v>161</v>
      </c>
      <c r="D74" s="225" t="s">
        <v>39</v>
      </c>
      <c r="E74" s="254">
        <v>4</v>
      </c>
      <c r="F74" s="253">
        <v>0</v>
      </c>
      <c r="G74" s="202">
        <f t="shared" si="9"/>
        <v>0</v>
      </c>
      <c r="H74" s="178"/>
      <c r="I74" s="206" t="e">
        <f t="shared" si="10"/>
        <v>#DIV/0!</v>
      </c>
    </row>
    <row r="75" spans="2:9" x14ac:dyDescent="0.35">
      <c r="B75" s="36"/>
      <c r="C75" s="17" t="s">
        <v>162</v>
      </c>
      <c r="D75" s="18"/>
      <c r="E75" s="18"/>
      <c r="F75" s="19"/>
      <c r="G75" s="18"/>
      <c r="H75" s="18"/>
      <c r="I75" s="442"/>
    </row>
    <row r="76" spans="2:9" ht="25" x14ac:dyDescent="0.35">
      <c r="B76" s="46" t="s">
        <v>153</v>
      </c>
      <c r="C76" s="40" t="s">
        <v>164</v>
      </c>
      <c r="D76" s="42" t="s">
        <v>23</v>
      </c>
      <c r="E76" s="238">
        <v>1</v>
      </c>
      <c r="F76" s="244">
        <v>0</v>
      </c>
      <c r="G76" s="43">
        <f t="shared" si="9"/>
        <v>0</v>
      </c>
      <c r="H76" s="178"/>
      <c r="I76" s="52" t="e">
        <f t="shared" ref="I76:I82" si="12">G76/$H$115</f>
        <v>#DIV/0!</v>
      </c>
    </row>
    <row r="77" spans="2:9" ht="39.5" x14ac:dyDescent="0.35">
      <c r="B77" s="46" t="s">
        <v>155</v>
      </c>
      <c r="C77" s="37" t="s">
        <v>166</v>
      </c>
      <c r="D77" s="22" t="s">
        <v>23</v>
      </c>
      <c r="E77" s="239">
        <v>1</v>
      </c>
      <c r="F77" s="244">
        <v>0</v>
      </c>
      <c r="G77" s="39">
        <f>E77*F77</f>
        <v>0</v>
      </c>
      <c r="H77" s="178"/>
      <c r="I77" s="25" t="e">
        <f t="shared" si="12"/>
        <v>#DIV/0!</v>
      </c>
    </row>
    <row r="78" spans="2:9" ht="25" x14ac:dyDescent="0.35">
      <c r="B78" s="46" t="s">
        <v>157</v>
      </c>
      <c r="C78" s="37" t="s">
        <v>168</v>
      </c>
      <c r="D78" s="22" t="s">
        <v>23</v>
      </c>
      <c r="E78" s="239">
        <v>1</v>
      </c>
      <c r="F78" s="244">
        <v>0</v>
      </c>
      <c r="G78" s="39">
        <f>E78*F78</f>
        <v>0</v>
      </c>
      <c r="H78" s="178"/>
      <c r="I78" s="25" t="e">
        <f t="shared" si="12"/>
        <v>#DIV/0!</v>
      </c>
    </row>
    <row r="79" spans="2:9" ht="25" x14ac:dyDescent="0.35">
      <c r="B79" s="46" t="s">
        <v>160</v>
      </c>
      <c r="C79" s="37" t="s">
        <v>170</v>
      </c>
      <c r="D79" s="22" t="s">
        <v>23</v>
      </c>
      <c r="E79" s="239">
        <v>1</v>
      </c>
      <c r="F79" s="244">
        <v>0</v>
      </c>
      <c r="G79" s="39">
        <f>E79*F79</f>
        <v>0</v>
      </c>
      <c r="H79" s="178"/>
      <c r="I79" s="25" t="e">
        <f t="shared" si="12"/>
        <v>#DIV/0!</v>
      </c>
    </row>
    <row r="80" spans="2:9" ht="29" x14ac:dyDescent="0.35">
      <c r="B80" s="46" t="s">
        <v>163</v>
      </c>
      <c r="C80" s="226" t="s">
        <v>172</v>
      </c>
      <c r="D80" s="22" t="s">
        <v>23</v>
      </c>
      <c r="E80" s="239">
        <v>1</v>
      </c>
      <c r="F80" s="244">
        <v>0</v>
      </c>
      <c r="G80" s="39">
        <f>E80*F80</f>
        <v>0</v>
      </c>
      <c r="H80" s="178"/>
      <c r="I80" s="25" t="e">
        <f t="shared" si="12"/>
        <v>#DIV/0!</v>
      </c>
    </row>
    <row r="81" spans="2:9" ht="25" x14ac:dyDescent="0.35">
      <c r="B81" s="46" t="s">
        <v>165</v>
      </c>
      <c r="C81" s="37" t="s">
        <v>174</v>
      </c>
      <c r="D81" s="22" t="s">
        <v>23</v>
      </c>
      <c r="E81" s="239">
        <v>8</v>
      </c>
      <c r="F81" s="244">
        <v>0</v>
      </c>
      <c r="G81" s="39">
        <f>E81*F81</f>
        <v>0</v>
      </c>
      <c r="H81" s="178"/>
      <c r="I81" s="25" t="e">
        <f t="shared" si="12"/>
        <v>#DIV/0!</v>
      </c>
    </row>
    <row r="82" spans="2:9" ht="25.5" thickBot="1" x14ac:dyDescent="0.4">
      <c r="B82" s="46" t="s">
        <v>167</v>
      </c>
      <c r="C82" s="219" t="s">
        <v>176</v>
      </c>
      <c r="D82" s="225" t="s">
        <v>39</v>
      </c>
      <c r="E82" s="254">
        <v>1</v>
      </c>
      <c r="F82" s="253">
        <v>0</v>
      </c>
      <c r="G82" s="202">
        <f t="shared" si="9"/>
        <v>0</v>
      </c>
      <c r="H82" s="178"/>
      <c r="I82" s="206" t="e">
        <f t="shared" si="12"/>
        <v>#DIV/0!</v>
      </c>
    </row>
    <row r="83" spans="2:9" ht="15" thickBot="1" x14ac:dyDescent="0.4">
      <c r="B83" s="6">
        <v>9</v>
      </c>
      <c r="C83" s="7" t="s">
        <v>218</v>
      </c>
      <c r="D83" s="47"/>
      <c r="E83" s="47"/>
      <c r="F83" s="48"/>
      <c r="G83" s="62"/>
      <c r="H83" s="9">
        <f>SUM(G85:G93)</f>
        <v>0</v>
      </c>
      <c r="I83" s="16" t="e">
        <f>H83/$H$115</f>
        <v>#DIV/0!</v>
      </c>
    </row>
    <row r="84" spans="2:9" x14ac:dyDescent="0.35">
      <c r="B84" s="66"/>
      <c r="C84" s="17" t="s">
        <v>219</v>
      </c>
      <c r="D84" s="18"/>
      <c r="E84" s="18"/>
      <c r="F84" s="19"/>
      <c r="G84" s="18"/>
      <c r="H84" s="18"/>
      <c r="I84" s="442"/>
    </row>
    <row r="85" spans="2:9" ht="25" x14ac:dyDescent="0.35">
      <c r="B85" s="45" t="s">
        <v>220</v>
      </c>
      <c r="C85" s="20" t="s">
        <v>221</v>
      </c>
      <c r="D85" s="26" t="s">
        <v>136</v>
      </c>
      <c r="E85" s="249">
        <v>3</v>
      </c>
      <c r="F85" s="245">
        <v>0</v>
      </c>
      <c r="G85" s="38">
        <f>E85*F85</f>
        <v>0</v>
      </c>
      <c r="H85" s="177"/>
      <c r="I85" s="52" t="e">
        <f>G85/$H$115</f>
        <v>#DIV/0!</v>
      </c>
    </row>
    <row r="86" spans="2:9" ht="25" x14ac:dyDescent="0.35">
      <c r="B86" s="45" t="s">
        <v>222</v>
      </c>
      <c r="C86" s="20" t="s">
        <v>223</v>
      </c>
      <c r="D86" s="26" t="s">
        <v>136</v>
      </c>
      <c r="E86" s="249">
        <f>1</f>
        <v>1</v>
      </c>
      <c r="F86" s="245">
        <v>0</v>
      </c>
      <c r="G86" s="39">
        <f t="shared" ref="G86:G88" si="13">E86*F86</f>
        <v>0</v>
      </c>
      <c r="H86" s="178"/>
      <c r="I86" s="25" t="e">
        <f>G86/$H$115</f>
        <v>#DIV/0!</v>
      </c>
    </row>
    <row r="87" spans="2:9" ht="25" x14ac:dyDescent="0.35">
      <c r="B87" s="45" t="s">
        <v>224</v>
      </c>
      <c r="C87" s="20" t="s">
        <v>225</v>
      </c>
      <c r="D87" s="26" t="s">
        <v>136</v>
      </c>
      <c r="E87" s="249">
        <v>1</v>
      </c>
      <c r="F87" s="245">
        <v>0</v>
      </c>
      <c r="G87" s="39">
        <f t="shared" si="13"/>
        <v>0</v>
      </c>
      <c r="H87" s="178"/>
      <c r="I87" s="25" t="e">
        <f>G87/$H$115</f>
        <v>#DIV/0!</v>
      </c>
    </row>
    <row r="88" spans="2:9" ht="37.5" x14ac:dyDescent="0.35">
      <c r="B88" s="45" t="s">
        <v>226</v>
      </c>
      <c r="C88" s="20" t="s">
        <v>227</v>
      </c>
      <c r="D88" s="26" t="s">
        <v>136</v>
      </c>
      <c r="E88" s="249">
        <v>2</v>
      </c>
      <c r="F88" s="250">
        <v>0</v>
      </c>
      <c r="G88" s="39">
        <f t="shared" si="13"/>
        <v>0</v>
      </c>
      <c r="H88" s="199"/>
      <c r="I88" s="206" t="e">
        <f>G88/$H$115</f>
        <v>#DIV/0!</v>
      </c>
    </row>
    <row r="89" spans="2:9" ht="26" x14ac:dyDescent="0.35">
      <c r="B89" s="66"/>
      <c r="C89" s="17" t="s">
        <v>228</v>
      </c>
      <c r="D89" s="18"/>
      <c r="E89" s="18"/>
      <c r="F89" s="19"/>
      <c r="G89" s="18"/>
      <c r="H89" s="18"/>
      <c r="I89" s="442"/>
    </row>
    <row r="90" spans="2:9" ht="25" x14ac:dyDescent="0.35">
      <c r="B90" s="45" t="s">
        <v>229</v>
      </c>
      <c r="C90" s="20" t="s">
        <v>230</v>
      </c>
      <c r="D90" s="26" t="s">
        <v>136</v>
      </c>
      <c r="E90" s="249">
        <v>3</v>
      </c>
      <c r="F90" s="245">
        <v>0</v>
      </c>
      <c r="G90" s="38">
        <f t="shared" ref="G90:G93" si="14">E90*F90</f>
        <v>0</v>
      </c>
      <c r="H90" s="177"/>
      <c r="I90" s="52" t="e">
        <f>G90/$H$115</f>
        <v>#DIV/0!</v>
      </c>
    </row>
    <row r="91" spans="2:9" ht="25" x14ac:dyDescent="0.35">
      <c r="B91" s="45" t="s">
        <v>231</v>
      </c>
      <c r="C91" s="20" t="s">
        <v>232</v>
      </c>
      <c r="D91" s="26" t="s">
        <v>136</v>
      </c>
      <c r="E91" s="249">
        <f>1</f>
        <v>1</v>
      </c>
      <c r="F91" s="245">
        <v>0</v>
      </c>
      <c r="G91" s="38">
        <f t="shared" si="14"/>
        <v>0</v>
      </c>
      <c r="H91" s="178"/>
      <c r="I91" s="25" t="e">
        <f>G91/$H$115</f>
        <v>#DIV/0!</v>
      </c>
    </row>
    <row r="92" spans="2:9" ht="25" x14ac:dyDescent="0.35">
      <c r="B92" s="45" t="s">
        <v>233</v>
      </c>
      <c r="C92" s="20" t="s">
        <v>234</v>
      </c>
      <c r="D92" s="26" t="s">
        <v>136</v>
      </c>
      <c r="E92" s="249">
        <v>1</v>
      </c>
      <c r="F92" s="245">
        <v>0</v>
      </c>
      <c r="G92" s="38">
        <f t="shared" si="14"/>
        <v>0</v>
      </c>
      <c r="H92" s="178"/>
      <c r="I92" s="25" t="e">
        <f>G92/$H$115</f>
        <v>#DIV/0!</v>
      </c>
    </row>
    <row r="93" spans="2:9" ht="25" x14ac:dyDescent="0.35">
      <c r="B93" s="45" t="s">
        <v>235</v>
      </c>
      <c r="C93" s="20" t="s">
        <v>236</v>
      </c>
      <c r="D93" s="26" t="s">
        <v>136</v>
      </c>
      <c r="E93" s="249">
        <v>2</v>
      </c>
      <c r="F93" s="245">
        <v>0</v>
      </c>
      <c r="G93" s="38">
        <f t="shared" si="14"/>
        <v>0</v>
      </c>
      <c r="H93" s="183"/>
      <c r="I93" s="25" t="e">
        <f>G93/$H$115</f>
        <v>#DIV/0!</v>
      </c>
    </row>
    <row r="94" spans="2:9" ht="15" thickBot="1" x14ac:dyDescent="0.4">
      <c r="B94" s="6">
        <v>10</v>
      </c>
      <c r="C94" s="7" t="s">
        <v>272</v>
      </c>
      <c r="D94" s="47"/>
      <c r="E94" s="47"/>
      <c r="F94" s="48"/>
      <c r="G94" s="62"/>
      <c r="H94" s="9">
        <f>SUM(G95:G96)</f>
        <v>0</v>
      </c>
      <c r="I94" s="16" t="e">
        <f>H94/$H$115</f>
        <v>#DIV/0!</v>
      </c>
    </row>
    <row r="95" spans="2:9" ht="37.5" x14ac:dyDescent="0.35">
      <c r="B95" s="45" t="s">
        <v>394</v>
      </c>
      <c r="C95" s="20" t="s">
        <v>406</v>
      </c>
      <c r="D95" s="26" t="s">
        <v>23</v>
      </c>
      <c r="E95" s="249">
        <v>1</v>
      </c>
      <c r="F95" s="250">
        <v>0</v>
      </c>
      <c r="G95" s="38">
        <f t="shared" ref="G95:G96" si="15">E95*F95</f>
        <v>0</v>
      </c>
      <c r="H95" s="24"/>
      <c r="I95" s="52" t="e">
        <f>G95/$H$115</f>
        <v>#DIV/0!</v>
      </c>
    </row>
    <row r="96" spans="2:9" ht="25.5" thickBot="1" x14ac:dyDescent="0.4">
      <c r="B96" s="45" t="s">
        <v>407</v>
      </c>
      <c r="C96" s="20" t="s">
        <v>408</v>
      </c>
      <c r="D96" s="21" t="s">
        <v>27</v>
      </c>
      <c r="E96" s="249">
        <v>2</v>
      </c>
      <c r="F96" s="250">
        <v>0</v>
      </c>
      <c r="G96" s="38">
        <f t="shared" si="15"/>
        <v>0</v>
      </c>
      <c r="H96" s="24"/>
      <c r="I96" s="25" t="e">
        <f>G96/$H$115</f>
        <v>#DIV/0!</v>
      </c>
    </row>
    <row r="97" spans="2:9" ht="15" thickBot="1" x14ac:dyDescent="0.4">
      <c r="B97" s="6">
        <v>11</v>
      </c>
      <c r="C97" s="7" t="s">
        <v>281</v>
      </c>
      <c r="D97" s="47"/>
      <c r="E97" s="47"/>
      <c r="F97" s="48"/>
      <c r="G97" s="62"/>
      <c r="H97" s="9">
        <f>SUM(G98:G99)</f>
        <v>0</v>
      </c>
      <c r="I97" s="16" t="e">
        <f>H97/$H$115</f>
        <v>#DIV/0!</v>
      </c>
    </row>
    <row r="98" spans="2:9" ht="25" x14ac:dyDescent="0.35">
      <c r="B98" s="61" t="s">
        <v>273</v>
      </c>
      <c r="C98" s="75" t="s">
        <v>283</v>
      </c>
      <c r="D98" s="21" t="s">
        <v>39</v>
      </c>
      <c r="E98" s="249">
        <v>5</v>
      </c>
      <c r="F98" s="244">
        <v>0</v>
      </c>
      <c r="G98" s="39">
        <f t="shared" ref="G98" si="16">E98*F98</f>
        <v>0</v>
      </c>
      <c r="H98" s="182"/>
      <c r="I98" s="52" t="e">
        <f>G98/$H$115</f>
        <v>#DIV/0!</v>
      </c>
    </row>
    <row r="99" spans="2:9" ht="25.5" thickBot="1" x14ac:dyDescent="0.4">
      <c r="B99" s="61" t="s">
        <v>275</v>
      </c>
      <c r="C99" s="37" t="s">
        <v>285</v>
      </c>
      <c r="D99" s="21" t="s">
        <v>39</v>
      </c>
      <c r="E99" s="249">
        <v>14</v>
      </c>
      <c r="F99" s="244">
        <v>0</v>
      </c>
      <c r="G99" s="39">
        <f>E99*F99</f>
        <v>0</v>
      </c>
      <c r="H99" s="24"/>
      <c r="I99" s="25" t="e">
        <f>G99/$H$115</f>
        <v>#DIV/0!</v>
      </c>
    </row>
    <row r="100" spans="2:9" ht="15" thickBot="1" x14ac:dyDescent="0.4">
      <c r="B100" s="27">
        <v>12</v>
      </c>
      <c r="C100" s="7" t="s">
        <v>286</v>
      </c>
      <c r="D100" s="47"/>
      <c r="E100" s="47"/>
      <c r="F100" s="48"/>
      <c r="G100" s="62"/>
      <c r="H100" s="9">
        <f>SUM(G102:G114)</f>
        <v>0</v>
      </c>
      <c r="I100" s="16" t="e">
        <f>H100/$H$115</f>
        <v>#DIV/0!</v>
      </c>
    </row>
    <row r="101" spans="2:9" x14ac:dyDescent="0.35">
      <c r="B101" s="76"/>
      <c r="C101" s="58" t="s">
        <v>287</v>
      </c>
      <c r="D101" s="18"/>
      <c r="E101" s="18"/>
      <c r="F101" s="19"/>
      <c r="G101" s="18"/>
      <c r="H101" s="18"/>
      <c r="I101" s="440"/>
    </row>
    <row r="102" spans="2:9" x14ac:dyDescent="0.35">
      <c r="B102" s="26" t="s">
        <v>282</v>
      </c>
      <c r="C102" s="37" t="s">
        <v>289</v>
      </c>
      <c r="D102" s="21" t="s">
        <v>39</v>
      </c>
      <c r="E102" s="235">
        <v>12</v>
      </c>
      <c r="F102" s="244">
        <v>0</v>
      </c>
      <c r="G102" s="39">
        <f t="shared" ref="G102:G112" si="17">E102*F102</f>
        <v>0</v>
      </c>
      <c r="H102" s="177"/>
      <c r="I102" s="52" t="e">
        <f t="shared" ref="I102:I107" si="18">G102/$H$115</f>
        <v>#DIV/0!</v>
      </c>
    </row>
    <row r="103" spans="2:9" x14ac:dyDescent="0.35">
      <c r="B103" s="26" t="s">
        <v>284</v>
      </c>
      <c r="C103" s="37" t="s">
        <v>291</v>
      </c>
      <c r="D103" s="21" t="s">
        <v>39</v>
      </c>
      <c r="E103" s="235">
        <v>2</v>
      </c>
      <c r="F103" s="244">
        <v>0</v>
      </c>
      <c r="G103" s="39">
        <f t="shared" si="17"/>
        <v>0</v>
      </c>
      <c r="H103" s="178"/>
      <c r="I103" s="25" t="e">
        <f t="shared" si="18"/>
        <v>#DIV/0!</v>
      </c>
    </row>
    <row r="104" spans="2:9" x14ac:dyDescent="0.35">
      <c r="B104" s="26" t="s">
        <v>409</v>
      </c>
      <c r="C104" s="37" t="s">
        <v>293</v>
      </c>
      <c r="D104" s="21" t="s">
        <v>39</v>
      </c>
      <c r="E104" s="235">
        <v>2</v>
      </c>
      <c r="F104" s="244">
        <v>0</v>
      </c>
      <c r="G104" s="39">
        <f t="shared" si="17"/>
        <v>0</v>
      </c>
      <c r="H104" s="178"/>
      <c r="I104" s="25" t="e">
        <f t="shared" si="18"/>
        <v>#DIV/0!</v>
      </c>
    </row>
    <row r="105" spans="2:9" x14ac:dyDescent="0.35">
      <c r="B105" s="26" t="s">
        <v>410</v>
      </c>
      <c r="C105" s="37" t="s">
        <v>295</v>
      </c>
      <c r="D105" s="21" t="s">
        <v>39</v>
      </c>
      <c r="E105" s="235">
        <v>1</v>
      </c>
      <c r="F105" s="244">
        <v>0</v>
      </c>
      <c r="G105" s="39">
        <f t="shared" si="17"/>
        <v>0</v>
      </c>
      <c r="H105" s="178"/>
      <c r="I105" s="25" t="e">
        <f t="shared" si="18"/>
        <v>#DIV/0!</v>
      </c>
    </row>
    <row r="106" spans="2:9" x14ac:dyDescent="0.35">
      <c r="B106" s="26" t="s">
        <v>411</v>
      </c>
      <c r="C106" s="37" t="s">
        <v>297</v>
      </c>
      <c r="D106" s="21" t="s">
        <v>39</v>
      </c>
      <c r="E106" s="235">
        <v>3</v>
      </c>
      <c r="F106" s="244">
        <v>0</v>
      </c>
      <c r="G106" s="39">
        <f t="shared" si="17"/>
        <v>0</v>
      </c>
      <c r="H106" s="178"/>
      <c r="I106" s="25" t="e">
        <f t="shared" si="18"/>
        <v>#DIV/0!</v>
      </c>
    </row>
    <row r="107" spans="2:9" x14ac:dyDescent="0.35">
      <c r="B107" s="26" t="s">
        <v>412</v>
      </c>
      <c r="C107" s="37" t="s">
        <v>299</v>
      </c>
      <c r="D107" s="21" t="s">
        <v>39</v>
      </c>
      <c r="E107" s="235">
        <v>1</v>
      </c>
      <c r="F107" s="244">
        <v>0</v>
      </c>
      <c r="G107" s="39">
        <f t="shared" si="17"/>
        <v>0</v>
      </c>
      <c r="H107" s="178"/>
      <c r="I107" s="25" t="e">
        <f t="shared" si="18"/>
        <v>#DIV/0!</v>
      </c>
    </row>
    <row r="108" spans="2:9" x14ac:dyDescent="0.35">
      <c r="B108" s="66"/>
      <c r="C108" s="17" t="s">
        <v>300</v>
      </c>
      <c r="D108" s="18"/>
      <c r="E108" s="18"/>
      <c r="F108" s="19"/>
      <c r="G108" s="18"/>
      <c r="H108" s="18"/>
      <c r="I108" s="440"/>
    </row>
    <row r="109" spans="2:9" ht="25" x14ac:dyDescent="0.35">
      <c r="B109" s="26" t="s">
        <v>413</v>
      </c>
      <c r="C109" s="37" t="s">
        <v>302</v>
      </c>
      <c r="D109" s="21" t="s">
        <v>39</v>
      </c>
      <c r="E109" s="235">
        <v>25</v>
      </c>
      <c r="F109" s="244">
        <v>0</v>
      </c>
      <c r="G109" s="39">
        <f t="shared" ref="G109:G110" si="19">E109*F109</f>
        <v>0</v>
      </c>
      <c r="H109" s="178"/>
      <c r="I109" s="52" t="e">
        <f>G109/$H$115</f>
        <v>#DIV/0!</v>
      </c>
    </row>
    <row r="110" spans="2:9" x14ac:dyDescent="0.35">
      <c r="B110" s="26" t="s">
        <v>414</v>
      </c>
      <c r="C110" s="77" t="s">
        <v>304</v>
      </c>
      <c r="D110" s="21" t="s">
        <v>136</v>
      </c>
      <c r="E110" s="246">
        <v>28</v>
      </c>
      <c r="F110" s="237">
        <v>0</v>
      </c>
      <c r="G110" s="179">
        <f t="shared" si="19"/>
        <v>0</v>
      </c>
      <c r="H110" s="203"/>
      <c r="I110" s="25" t="e">
        <f>G110/$H$115</f>
        <v>#DIV/0!</v>
      </c>
    </row>
    <row r="111" spans="2:9" x14ac:dyDescent="0.35">
      <c r="B111" s="66"/>
      <c r="C111" s="17" t="s">
        <v>305</v>
      </c>
      <c r="D111" s="18"/>
      <c r="E111" s="18"/>
      <c r="F111" s="19"/>
      <c r="G111" s="18"/>
      <c r="H111" s="18"/>
      <c r="I111" s="440"/>
    </row>
    <row r="112" spans="2:9" x14ac:dyDescent="0.35">
      <c r="B112" s="26" t="s">
        <v>415</v>
      </c>
      <c r="C112" s="37" t="s">
        <v>307</v>
      </c>
      <c r="D112" s="21" t="s">
        <v>39</v>
      </c>
      <c r="E112" s="235">
        <v>1</v>
      </c>
      <c r="F112" s="244">
        <v>0</v>
      </c>
      <c r="G112" s="39">
        <f t="shared" si="17"/>
        <v>0</v>
      </c>
      <c r="H112" s="177"/>
      <c r="I112" s="52" t="e">
        <f>G112/$H$115</f>
        <v>#DIV/0!</v>
      </c>
    </row>
    <row r="113" spans="2:9" x14ac:dyDescent="0.35">
      <c r="B113" s="26" t="s">
        <v>416</v>
      </c>
      <c r="C113" s="37" t="s">
        <v>309</v>
      </c>
      <c r="D113" s="21" t="s">
        <v>39</v>
      </c>
      <c r="E113" s="235">
        <v>1</v>
      </c>
      <c r="F113" s="244">
        <v>0</v>
      </c>
      <c r="G113" s="39">
        <f>E113*F113</f>
        <v>0</v>
      </c>
      <c r="H113" s="178"/>
      <c r="I113" s="25" t="e">
        <f>G113/$H$115</f>
        <v>#DIV/0!</v>
      </c>
    </row>
    <row r="114" spans="2:9" ht="15" thickBot="1" x14ac:dyDescent="0.4">
      <c r="B114" s="26" t="s">
        <v>417</v>
      </c>
      <c r="C114" s="37" t="s">
        <v>311</v>
      </c>
      <c r="D114" s="21" t="s">
        <v>39</v>
      </c>
      <c r="E114" s="235">
        <v>1</v>
      </c>
      <c r="F114" s="237">
        <v>0</v>
      </c>
      <c r="G114" s="39">
        <f t="shared" ref="G114" si="20">E114*F114</f>
        <v>0</v>
      </c>
      <c r="H114" s="183"/>
      <c r="I114" s="25" t="e">
        <f>G114/$H$115</f>
        <v>#DIV/0!</v>
      </c>
    </row>
    <row r="115" spans="2:9" ht="15" thickBot="1" x14ac:dyDescent="0.4">
      <c r="B115" s="84" t="s">
        <v>330</v>
      </c>
      <c r="C115" s="85"/>
      <c r="D115" s="86"/>
      <c r="E115" s="86"/>
      <c r="F115" s="87"/>
      <c r="G115" s="88"/>
      <c r="H115" s="9">
        <f>SUM(H13:H114)</f>
        <v>0</v>
      </c>
      <c r="I115" s="16" t="e">
        <f>H115/$H$115</f>
        <v>#DIV/0!</v>
      </c>
    </row>
    <row r="116" spans="2:9" ht="15" thickBot="1" x14ac:dyDescent="0.4">
      <c r="B116" s="133"/>
      <c r="C116" s="90"/>
      <c r="D116" s="91"/>
      <c r="E116" s="91"/>
      <c r="F116" s="92"/>
      <c r="G116" s="92"/>
      <c r="H116" s="91"/>
      <c r="I116" s="188"/>
    </row>
    <row r="117" spans="2:9" ht="15" thickBot="1" x14ac:dyDescent="0.4">
      <c r="B117" s="195" t="s">
        <v>331</v>
      </c>
      <c r="C117" s="94" t="s">
        <v>332</v>
      </c>
      <c r="D117" s="95"/>
      <c r="E117" s="95"/>
      <c r="F117" s="96"/>
      <c r="G117" s="97"/>
      <c r="H117" s="98">
        <f>+H115</f>
        <v>0</v>
      </c>
      <c r="I117" s="133"/>
    </row>
    <row r="118" spans="2:9" ht="15" thickBot="1" x14ac:dyDescent="0.4">
      <c r="B118" s="195"/>
      <c r="C118" s="99" t="s">
        <v>333</v>
      </c>
      <c r="D118" s="100" t="s">
        <v>334</v>
      </c>
      <c r="E118" s="259">
        <v>0</v>
      </c>
      <c r="F118" s="101"/>
      <c r="G118" s="102"/>
      <c r="H118" s="103">
        <f>H117*E118%</f>
        <v>0</v>
      </c>
      <c r="I118" s="133"/>
    </row>
    <row r="119" spans="2:9" ht="15" thickBot="1" x14ac:dyDescent="0.4">
      <c r="B119" s="196" t="s">
        <v>335</v>
      </c>
      <c r="C119" s="94" t="s">
        <v>336</v>
      </c>
      <c r="D119" s="95"/>
      <c r="E119" s="104"/>
      <c r="F119" s="96"/>
      <c r="G119" s="96"/>
      <c r="H119" s="98">
        <f>SUM(H117:H118)</f>
        <v>0</v>
      </c>
      <c r="I119" s="133"/>
    </row>
    <row r="120" spans="2:9" x14ac:dyDescent="0.35">
      <c r="B120" s="195"/>
      <c r="C120" s="105" t="s">
        <v>337</v>
      </c>
      <c r="D120" s="106" t="s">
        <v>334</v>
      </c>
      <c r="E120" s="260">
        <v>0</v>
      </c>
      <c r="F120" s="107"/>
      <c r="G120" s="108"/>
      <c r="H120" s="109">
        <f>H119*E120%</f>
        <v>0</v>
      </c>
      <c r="I120" s="133"/>
    </row>
    <row r="121" spans="2:9" ht="15" thickBot="1" x14ac:dyDescent="0.4">
      <c r="B121" s="195"/>
      <c r="C121" s="110" t="s">
        <v>338</v>
      </c>
      <c r="D121" s="111" t="s">
        <v>334</v>
      </c>
      <c r="E121" s="261">
        <v>0</v>
      </c>
      <c r="F121" s="112"/>
      <c r="G121" s="113"/>
      <c r="H121" s="114">
        <f>H119*E121%</f>
        <v>0</v>
      </c>
      <c r="I121" s="189"/>
    </row>
    <row r="122" spans="2:9" ht="15" thickBot="1" x14ac:dyDescent="0.4">
      <c r="B122" s="196" t="s">
        <v>339</v>
      </c>
      <c r="C122" s="115" t="s">
        <v>340</v>
      </c>
      <c r="D122" s="116"/>
      <c r="E122" s="117"/>
      <c r="F122" s="118"/>
      <c r="G122" s="119"/>
      <c r="H122" s="98">
        <f>SUM(H119:H121)</f>
        <v>0</v>
      </c>
      <c r="I122" s="133"/>
    </row>
    <row r="123" spans="2:9" ht="15" thickBot="1" x14ac:dyDescent="0.4">
      <c r="B123" s="197"/>
      <c r="C123" s="99" t="s">
        <v>341</v>
      </c>
      <c r="D123" s="100" t="s">
        <v>334</v>
      </c>
      <c r="E123" s="259">
        <v>0</v>
      </c>
      <c r="F123" s="101"/>
      <c r="G123" s="101"/>
      <c r="H123" s="120">
        <f>H122*E123%</f>
        <v>0</v>
      </c>
      <c r="I123" s="190"/>
    </row>
    <row r="124" spans="2:9" ht="15" thickBot="1" x14ac:dyDescent="0.4">
      <c r="B124" s="198" t="s">
        <v>342</v>
      </c>
      <c r="C124" s="115" t="s">
        <v>343</v>
      </c>
      <c r="D124" s="116"/>
      <c r="E124" s="116"/>
      <c r="F124" s="116"/>
      <c r="G124" s="121"/>
      <c r="H124" s="122">
        <f>SUM(H122+H123)</f>
        <v>0</v>
      </c>
      <c r="I124" s="190"/>
    </row>
    <row r="125" spans="2:9" ht="15" thickBot="1" x14ac:dyDescent="0.4">
      <c r="B125" s="172"/>
      <c r="C125" s="124"/>
      <c r="D125" s="123"/>
      <c r="E125" s="123"/>
      <c r="F125" s="123"/>
      <c r="G125" s="123"/>
      <c r="H125" s="125"/>
      <c r="I125" s="190"/>
    </row>
    <row r="126" spans="2:9" ht="15" thickBot="1" x14ac:dyDescent="0.4">
      <c r="B126" s="172"/>
      <c r="C126" s="94" t="s">
        <v>344</v>
      </c>
      <c r="D126" s="95"/>
      <c r="E126" s="95"/>
      <c r="F126" s="96"/>
      <c r="G126" s="97"/>
      <c r="H126" s="126" t="e">
        <f>H124/H117</f>
        <v>#DIV/0!</v>
      </c>
      <c r="I126" s="191"/>
    </row>
    <row r="127" spans="2:9" ht="15" thickBot="1" x14ac:dyDescent="0.4">
      <c r="B127" s="133"/>
      <c r="C127" s="127"/>
      <c r="D127" s="128"/>
      <c r="E127" s="128"/>
      <c r="F127" s="129"/>
      <c r="G127" s="129"/>
      <c r="H127" s="128"/>
      <c r="I127" s="188"/>
    </row>
    <row r="128" spans="2:9" ht="16" thickBot="1" x14ac:dyDescent="0.4">
      <c r="B128" s="130" t="s">
        <v>345</v>
      </c>
      <c r="C128" s="131"/>
      <c r="D128" s="95"/>
      <c r="E128" s="95"/>
      <c r="F128" s="96"/>
      <c r="G128" s="97"/>
      <c r="H128" s="132" t="e">
        <f>H115*H126</f>
        <v>#DIV/0!</v>
      </c>
      <c r="I128" s="172"/>
    </row>
    <row r="129" spans="2:9" ht="15" thickBot="1" x14ac:dyDescent="0.4">
      <c r="B129" s="133"/>
      <c r="C129" s="134"/>
      <c r="D129" s="135"/>
      <c r="E129" s="135"/>
      <c r="F129" s="136"/>
      <c r="G129" s="136"/>
      <c r="H129" s="135"/>
      <c r="I129" s="188"/>
    </row>
    <row r="130" spans="2:9" ht="18.5" thickBot="1" x14ac:dyDescent="0.4">
      <c r="B130" s="465" t="s">
        <v>353</v>
      </c>
      <c r="C130" s="466"/>
      <c r="D130" s="466"/>
      <c r="E130" s="466"/>
      <c r="F130" s="467"/>
      <c r="G130" s="468" t="e">
        <f>H128</f>
        <v>#DIV/0!</v>
      </c>
      <c r="H130" s="469"/>
      <c r="I130" s="194"/>
    </row>
    <row r="131" spans="2:9" ht="15" thickBot="1" x14ac:dyDescent="0.4">
      <c r="B131" s="133"/>
      <c r="C131" s="171"/>
      <c r="D131" s="123"/>
      <c r="E131" s="123"/>
      <c r="F131" s="123"/>
      <c r="G131" s="172"/>
      <c r="H131" s="172"/>
      <c r="I131" s="172"/>
    </row>
    <row r="132" spans="2:9" x14ac:dyDescent="0.35">
      <c r="B132" s="133"/>
      <c r="C132" s="447" t="s">
        <v>373</v>
      </c>
      <c r="D132" s="448"/>
      <c r="E132" s="449"/>
      <c r="F132" s="173" t="s">
        <v>27</v>
      </c>
      <c r="G132" s="174">
        <f>238</f>
        <v>238</v>
      </c>
      <c r="H132" s="211"/>
      <c r="I132" s="172"/>
    </row>
    <row r="133" spans="2:9" ht="15" thickBot="1" x14ac:dyDescent="0.4">
      <c r="B133" s="133"/>
      <c r="C133" s="450" t="s">
        <v>374</v>
      </c>
      <c r="D133" s="451"/>
      <c r="E133" s="452"/>
      <c r="F133" s="175" t="s">
        <v>375</v>
      </c>
      <c r="G133" s="176" t="e">
        <f>G130/G132</f>
        <v>#DIV/0!</v>
      </c>
      <c r="H133" s="212"/>
      <c r="I133" s="172"/>
    </row>
  </sheetData>
  <sheetProtection algorithmName="SHA-512" hashValue="UH21lx7SAtMrFJFgWbYJdvrG8c5G4k/dTvTc6eVY3tRfPnhez6+9TR3M7ZJAgRNky8PB0tRm1rQ1vEG9orMPwg==" saltValue="xQjfZDYwbaQZ2fAMQajm6g==" spinCount="100000" sheet="1" objects="1" scenarios="1"/>
  <mergeCells count="19">
    <mergeCell ref="C132:E132"/>
    <mergeCell ref="C133:E133"/>
    <mergeCell ref="B11:I11"/>
    <mergeCell ref="B12:I12"/>
    <mergeCell ref="B130:F130"/>
    <mergeCell ref="G130:H130"/>
    <mergeCell ref="B6:E7"/>
    <mergeCell ref="F6:I7"/>
    <mergeCell ref="B8:I8"/>
    <mergeCell ref="B9:B10"/>
    <mergeCell ref="C9:C10"/>
    <mergeCell ref="D9:E9"/>
    <mergeCell ref="F9:I9"/>
    <mergeCell ref="B5:I5"/>
    <mergeCell ref="B1:I1"/>
    <mergeCell ref="B2:I2"/>
    <mergeCell ref="B3:E3"/>
    <mergeCell ref="F3:I4"/>
    <mergeCell ref="B4:E4"/>
  </mergeCells>
  <dataValidations disablePrompts="1" count="4">
    <dataValidation type="list" allowBlank="1" showInputMessage="1" showErrorMessage="1" sqref="D1:D10 D127:D133 D75 D89 D103:D109 D94:D101 D83:D84 D16:D28 D30:D36 D13:D14 D111:D116 D38:D61">
      <formula1>#REF!</formula1>
    </dataValidation>
    <dataValidation type="list" allowBlank="1" showInputMessage="1" showErrorMessage="1" sqref="D37 D29 D102">
      <formula1>$K$13:$K$15</formula1>
    </dataValidation>
    <dataValidation type="list" allowBlank="1" showInputMessage="1" showErrorMessage="1" sqref="D85:D88 D90:D93 D110">
      <formula1>$K$11:$K$12</formula1>
    </dataValidation>
    <dataValidation type="list" allowBlank="1" showInputMessage="1" showErrorMessage="1" sqref="D15">
      <formula1>$L$13:$L$15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2"/>
  <sheetViews>
    <sheetView topLeftCell="A48" zoomScale="60" zoomScaleNormal="60" workbookViewId="0">
      <selection activeCell="F26" sqref="F26"/>
    </sheetView>
  </sheetViews>
  <sheetFormatPr baseColWidth="10" defaultColWidth="11.453125" defaultRowHeight="14.5" x14ac:dyDescent="0.35"/>
  <cols>
    <col min="1" max="1" width="3.453125" customWidth="1"/>
    <col min="2" max="2" width="9.54296875" customWidth="1"/>
    <col min="3" max="3" width="66.453125" customWidth="1"/>
    <col min="4" max="4" width="5.54296875" bestFit="1" customWidth="1"/>
    <col min="5" max="5" width="7.1796875" bestFit="1" customWidth="1"/>
    <col min="6" max="6" width="14.453125" bestFit="1" customWidth="1"/>
    <col min="7" max="7" width="15" bestFit="1" customWidth="1"/>
    <col min="8" max="8" width="20" bestFit="1" customWidth="1"/>
    <col min="9" max="9" width="12.54296875" bestFit="1" customWidth="1"/>
    <col min="13" max="13" width="10.81640625" customWidth="1"/>
  </cols>
  <sheetData>
    <row r="1" spans="1:9" ht="92.5" customHeight="1" thickBot="1" x14ac:dyDescent="0.4">
      <c r="A1" s="1"/>
      <c r="B1" s="507" t="s">
        <v>0</v>
      </c>
      <c r="C1" s="508"/>
      <c r="D1" s="508"/>
      <c r="E1" s="508"/>
      <c r="F1" s="508"/>
      <c r="G1" s="508"/>
      <c r="H1" s="508"/>
      <c r="I1" s="509"/>
    </row>
    <row r="2" spans="1:9" ht="15" thickBot="1" x14ac:dyDescent="0.4">
      <c r="A2" s="1"/>
      <c r="B2" s="490" t="s">
        <v>1</v>
      </c>
      <c r="C2" s="491"/>
      <c r="D2" s="491"/>
      <c r="E2" s="491"/>
      <c r="F2" s="491"/>
      <c r="G2" s="491"/>
      <c r="H2" s="491"/>
      <c r="I2" s="492"/>
    </row>
    <row r="3" spans="1:9" x14ac:dyDescent="0.35">
      <c r="A3" s="1"/>
      <c r="B3" s="510" t="s">
        <v>2</v>
      </c>
      <c r="C3" s="511"/>
      <c r="D3" s="511"/>
      <c r="E3" s="512"/>
      <c r="F3" s="513" t="s">
        <v>3</v>
      </c>
      <c r="G3" s="514"/>
      <c r="H3" s="514"/>
      <c r="I3" s="515"/>
    </row>
    <row r="4" spans="1:9" ht="15" thickBot="1" x14ac:dyDescent="0.4">
      <c r="A4" s="1"/>
      <c r="B4" s="519" t="s">
        <v>4</v>
      </c>
      <c r="C4" s="520"/>
      <c r="D4" s="520"/>
      <c r="E4" s="521"/>
      <c r="F4" s="516"/>
      <c r="G4" s="517"/>
      <c r="H4" s="517"/>
      <c r="I4" s="518"/>
    </row>
    <row r="5" spans="1:9" ht="15" thickBot="1" x14ac:dyDescent="0.4">
      <c r="A5" s="1"/>
      <c r="B5" s="496"/>
      <c r="C5" s="497"/>
      <c r="D5" s="497"/>
      <c r="E5" s="497"/>
      <c r="F5" s="498"/>
      <c r="G5" s="498"/>
      <c r="H5" s="498"/>
      <c r="I5" s="498"/>
    </row>
    <row r="6" spans="1:9" x14ac:dyDescent="0.35">
      <c r="A6" s="1"/>
      <c r="B6" s="484" t="s">
        <v>418</v>
      </c>
      <c r="C6" s="485"/>
      <c r="D6" s="485"/>
      <c r="E6" s="486"/>
      <c r="F6" s="490" t="s">
        <v>6</v>
      </c>
      <c r="G6" s="491"/>
      <c r="H6" s="491"/>
      <c r="I6" s="492"/>
    </row>
    <row r="7" spans="1:9" ht="15" thickBot="1" x14ac:dyDescent="0.4">
      <c r="A7" s="1"/>
      <c r="B7" s="487"/>
      <c r="C7" s="488"/>
      <c r="D7" s="488"/>
      <c r="E7" s="489"/>
      <c r="F7" s="493"/>
      <c r="G7" s="494"/>
      <c r="H7" s="494"/>
      <c r="I7" s="495"/>
    </row>
    <row r="8" spans="1:9" ht="15" thickBot="1" x14ac:dyDescent="0.4">
      <c r="A8" s="1"/>
      <c r="B8" s="496"/>
      <c r="C8" s="497"/>
      <c r="D8" s="497"/>
      <c r="E8" s="497"/>
      <c r="F8" s="498"/>
      <c r="G8" s="498"/>
      <c r="H8" s="498"/>
      <c r="I8" s="498"/>
    </row>
    <row r="9" spans="1:9" ht="15" thickBot="1" x14ac:dyDescent="0.4">
      <c r="A9" s="1"/>
      <c r="B9" s="499" t="s">
        <v>7</v>
      </c>
      <c r="C9" s="501" t="s">
        <v>8</v>
      </c>
      <c r="D9" s="503" t="s">
        <v>9</v>
      </c>
      <c r="E9" s="504"/>
      <c r="F9" s="503" t="s">
        <v>10</v>
      </c>
      <c r="G9" s="505"/>
      <c r="H9" s="505"/>
      <c r="I9" s="506"/>
    </row>
    <row r="10" spans="1:9" ht="48" customHeight="1" thickBot="1" x14ac:dyDescent="0.4">
      <c r="A10" s="1"/>
      <c r="B10" s="500"/>
      <c r="C10" s="502"/>
      <c r="D10" s="2" t="s">
        <v>11</v>
      </c>
      <c r="E10" s="3" t="s">
        <v>12</v>
      </c>
      <c r="F10" s="4" t="s">
        <v>13</v>
      </c>
      <c r="G10" s="5" t="s">
        <v>14</v>
      </c>
      <c r="H10" s="4" t="s">
        <v>15</v>
      </c>
      <c r="I10" s="4" t="s">
        <v>16</v>
      </c>
    </row>
    <row r="11" spans="1:9" ht="18" customHeight="1" x14ac:dyDescent="0.35">
      <c r="A11" s="1"/>
      <c r="B11" s="483" t="s">
        <v>17</v>
      </c>
      <c r="C11" s="483"/>
      <c r="D11" s="483"/>
      <c r="E11" s="483"/>
      <c r="F11" s="483"/>
      <c r="G11" s="483"/>
      <c r="H11" s="483"/>
      <c r="I11" s="483"/>
    </row>
    <row r="12" spans="1:9" ht="15" customHeight="1" thickBot="1" x14ac:dyDescent="0.4">
      <c r="A12" s="1"/>
      <c r="B12" s="482" t="s">
        <v>18</v>
      </c>
      <c r="C12" s="482"/>
      <c r="D12" s="482"/>
      <c r="E12" s="482"/>
      <c r="F12" s="482"/>
      <c r="G12" s="482"/>
      <c r="H12" s="482"/>
      <c r="I12" s="482"/>
    </row>
    <row r="13" spans="1:9" ht="15" thickBot="1" x14ac:dyDescent="0.4">
      <c r="B13" s="6">
        <v>2</v>
      </c>
      <c r="C13" s="7" t="s">
        <v>24</v>
      </c>
      <c r="D13" s="8"/>
      <c r="E13" s="8"/>
      <c r="F13" s="15"/>
      <c r="G13" s="8"/>
      <c r="H13" s="9">
        <f>SUM(G14:G19)</f>
        <v>0</v>
      </c>
      <c r="I13" s="16" t="e">
        <f>H13/$H$113</f>
        <v>#DIV/0!</v>
      </c>
    </row>
    <row r="14" spans="1:9" x14ac:dyDescent="0.35">
      <c r="B14" s="437" t="s">
        <v>25</v>
      </c>
      <c r="C14" s="20" t="s">
        <v>32</v>
      </c>
      <c r="D14" s="26" t="s">
        <v>27</v>
      </c>
      <c r="E14" s="257">
        <f>2</f>
        <v>2</v>
      </c>
      <c r="F14" s="234">
        <v>0</v>
      </c>
      <c r="G14" s="30">
        <f t="shared" ref="G14:G18" si="0">E14*F14</f>
        <v>0</v>
      </c>
      <c r="H14" s="24"/>
      <c r="I14" s="25" t="e">
        <f>G14/$H$113</f>
        <v>#DIV/0!</v>
      </c>
    </row>
    <row r="15" spans="1:9" ht="37.5" x14ac:dyDescent="0.35">
      <c r="B15" s="437" t="s">
        <v>28</v>
      </c>
      <c r="C15" s="20" t="s">
        <v>396</v>
      </c>
      <c r="D15" s="26" t="s">
        <v>39</v>
      </c>
      <c r="E15" s="239">
        <f>3</f>
        <v>3</v>
      </c>
      <c r="F15" s="234">
        <v>0</v>
      </c>
      <c r="G15" s="30">
        <f t="shared" si="0"/>
        <v>0</v>
      </c>
      <c r="H15" s="24"/>
      <c r="I15" s="25" t="e">
        <f>G15/$H$113</f>
        <v>#DIV/0!</v>
      </c>
    </row>
    <row r="16" spans="1:9" x14ac:dyDescent="0.35">
      <c r="B16" s="437" t="s">
        <v>31</v>
      </c>
      <c r="C16" s="20" t="s">
        <v>45</v>
      </c>
      <c r="D16" s="26" t="s">
        <v>23</v>
      </c>
      <c r="E16" s="257">
        <v>1</v>
      </c>
      <c r="F16" s="234">
        <v>0</v>
      </c>
      <c r="G16" s="30">
        <f t="shared" si="0"/>
        <v>0</v>
      </c>
      <c r="H16" s="24"/>
      <c r="I16" s="25" t="e">
        <f t="shared" ref="I16:I19" si="1">G16/$H$113</f>
        <v>#DIV/0!</v>
      </c>
    </row>
    <row r="17" spans="2:9" ht="30.65" customHeight="1" x14ac:dyDescent="0.35">
      <c r="B17" s="437" t="s">
        <v>33</v>
      </c>
      <c r="C17" s="20" t="s">
        <v>47</v>
      </c>
      <c r="D17" s="26" t="s">
        <v>23</v>
      </c>
      <c r="E17" s="257">
        <v>1</v>
      </c>
      <c r="F17" s="234">
        <v>0</v>
      </c>
      <c r="G17" s="30">
        <f t="shared" si="0"/>
        <v>0</v>
      </c>
      <c r="H17" s="24"/>
      <c r="I17" s="25" t="e">
        <f t="shared" si="1"/>
        <v>#DIV/0!</v>
      </c>
    </row>
    <row r="18" spans="2:9" ht="25" x14ac:dyDescent="0.35">
      <c r="B18" s="437" t="s">
        <v>35</v>
      </c>
      <c r="C18" s="20" t="s">
        <v>49</v>
      </c>
      <c r="D18" s="204" t="s">
        <v>23</v>
      </c>
      <c r="E18" s="258">
        <v>1</v>
      </c>
      <c r="F18" s="234">
        <v>0</v>
      </c>
      <c r="G18" s="23">
        <f t="shared" si="0"/>
        <v>0</v>
      </c>
      <c r="H18" s="24"/>
      <c r="I18" s="25" t="e">
        <f t="shared" si="1"/>
        <v>#DIV/0!</v>
      </c>
    </row>
    <row r="19" spans="2:9" ht="40" customHeight="1" thickBot="1" x14ac:dyDescent="0.4">
      <c r="B19" s="437" t="s">
        <v>37</v>
      </c>
      <c r="C19" s="20" t="s">
        <v>51</v>
      </c>
      <c r="D19" s="21" t="s">
        <v>23</v>
      </c>
      <c r="E19" s="235">
        <v>1</v>
      </c>
      <c r="F19" s="234">
        <v>0</v>
      </c>
      <c r="G19" s="23">
        <f>E19*F19</f>
        <v>0</v>
      </c>
      <c r="H19" s="24"/>
      <c r="I19" s="25" t="e">
        <f t="shared" si="1"/>
        <v>#DIV/0!</v>
      </c>
    </row>
    <row r="20" spans="2:9" ht="15" thickBot="1" x14ac:dyDescent="0.4">
      <c r="B20" s="27">
        <v>3</v>
      </c>
      <c r="C20" s="7" t="s">
        <v>54</v>
      </c>
      <c r="D20" s="33"/>
      <c r="E20" s="33"/>
      <c r="F20" s="34"/>
      <c r="G20" s="35"/>
      <c r="H20" s="9">
        <f>SUM(G22:G30)</f>
        <v>0</v>
      </c>
      <c r="I20" s="16" t="e">
        <f>H20/$H$113</f>
        <v>#DIV/0!</v>
      </c>
    </row>
    <row r="21" spans="2:9" x14ac:dyDescent="0.35">
      <c r="B21" s="36"/>
      <c r="C21" s="17" t="s">
        <v>55</v>
      </c>
      <c r="D21" s="18"/>
      <c r="E21" s="18"/>
      <c r="F21" s="19"/>
      <c r="G21" s="18"/>
      <c r="H21" s="18"/>
      <c r="I21" s="440"/>
    </row>
    <row r="22" spans="2:9" x14ac:dyDescent="0.35">
      <c r="B22" s="32" t="s">
        <v>56</v>
      </c>
      <c r="C22" s="37" t="s">
        <v>57</v>
      </c>
      <c r="D22" s="21" t="s">
        <v>27</v>
      </c>
      <c r="E22" s="239">
        <v>4.0999999999999996</v>
      </c>
      <c r="F22" s="237">
        <v>0</v>
      </c>
      <c r="G22" s="38">
        <f>E22*F22</f>
        <v>0</v>
      </c>
      <c r="H22" s="24"/>
      <c r="I22" s="25" t="e">
        <f t="shared" ref="I22" si="2">G22/$H$113</f>
        <v>#DIV/0!</v>
      </c>
    </row>
    <row r="23" spans="2:9" x14ac:dyDescent="0.35">
      <c r="B23" s="36"/>
      <c r="C23" s="17" t="s">
        <v>62</v>
      </c>
      <c r="D23" s="18"/>
      <c r="E23" s="18"/>
      <c r="F23" s="19"/>
      <c r="G23" s="18"/>
      <c r="H23" s="18"/>
      <c r="I23" s="440"/>
    </row>
    <row r="24" spans="2:9" x14ac:dyDescent="0.35">
      <c r="B24" s="26" t="s">
        <v>58</v>
      </c>
      <c r="C24" s="20" t="s">
        <v>64</v>
      </c>
      <c r="D24" s="26" t="s">
        <v>30</v>
      </c>
      <c r="E24" s="239">
        <v>7</v>
      </c>
      <c r="F24" s="237">
        <v>0</v>
      </c>
      <c r="G24" s="30">
        <f t="shared" ref="G24:G28" si="3">E24*F24</f>
        <v>0</v>
      </c>
      <c r="H24" s="24"/>
      <c r="I24" s="25" t="e">
        <f t="shared" ref="I24" si="4">G24/$H$113</f>
        <v>#DIV/0!</v>
      </c>
    </row>
    <row r="25" spans="2:9" x14ac:dyDescent="0.35">
      <c r="B25" s="36"/>
      <c r="C25" s="17" t="s">
        <v>65</v>
      </c>
      <c r="D25" s="18"/>
      <c r="E25" s="18"/>
      <c r="F25" s="19"/>
      <c r="G25" s="18"/>
      <c r="H25" s="18"/>
      <c r="I25" s="440"/>
    </row>
    <row r="26" spans="2:9" ht="25" x14ac:dyDescent="0.35">
      <c r="B26" s="26" t="s">
        <v>60</v>
      </c>
      <c r="C26" s="20" t="s">
        <v>67</v>
      </c>
      <c r="D26" s="41" t="s">
        <v>27</v>
      </c>
      <c r="E26" s="239">
        <v>2.5</v>
      </c>
      <c r="F26" s="237">
        <v>0</v>
      </c>
      <c r="G26" s="30">
        <f t="shared" si="3"/>
        <v>0</v>
      </c>
      <c r="H26" s="24"/>
      <c r="I26" s="25" t="e">
        <f t="shared" ref="I26" si="5">G26/$H$113</f>
        <v>#DIV/0!</v>
      </c>
    </row>
    <row r="27" spans="2:9" x14ac:dyDescent="0.35">
      <c r="B27" s="36"/>
      <c r="C27" s="17" t="s">
        <v>68</v>
      </c>
      <c r="D27" s="18"/>
      <c r="E27" s="18"/>
      <c r="F27" s="19"/>
      <c r="G27" s="18"/>
      <c r="H27" s="18"/>
      <c r="I27" s="440"/>
    </row>
    <row r="28" spans="2:9" ht="37.5" x14ac:dyDescent="0.35">
      <c r="B28" s="26" t="s">
        <v>63</v>
      </c>
      <c r="C28" s="20" t="s">
        <v>70</v>
      </c>
      <c r="D28" s="41" t="s">
        <v>27</v>
      </c>
      <c r="E28" s="239">
        <f>12+8.5</f>
        <v>20.5</v>
      </c>
      <c r="F28" s="237">
        <v>0</v>
      </c>
      <c r="G28" s="30">
        <f t="shared" si="3"/>
        <v>0</v>
      </c>
      <c r="H28" s="24"/>
      <c r="I28" s="25" t="e">
        <f t="shared" ref="I28" si="6">G28/$H$113</f>
        <v>#DIV/0!</v>
      </c>
    </row>
    <row r="29" spans="2:9" x14ac:dyDescent="0.35">
      <c r="B29" s="36"/>
      <c r="C29" s="444" t="s">
        <v>71</v>
      </c>
      <c r="D29" s="445"/>
      <c r="E29" s="445"/>
      <c r="F29" s="19"/>
      <c r="G29" s="18"/>
      <c r="H29" s="18"/>
      <c r="I29" s="440"/>
    </row>
    <row r="30" spans="2:9" ht="15" thickBot="1" x14ac:dyDescent="0.4">
      <c r="B30" s="26" t="s">
        <v>66</v>
      </c>
      <c r="C30" s="20" t="s">
        <v>75</v>
      </c>
      <c r="D30" s="26" t="s">
        <v>30</v>
      </c>
      <c r="E30" s="257">
        <v>1</v>
      </c>
      <c r="F30" s="237">
        <v>0</v>
      </c>
      <c r="G30" s="30">
        <f t="shared" ref="G30" si="7">E30*F30</f>
        <v>0</v>
      </c>
      <c r="H30" s="24"/>
      <c r="I30" s="25" t="e">
        <f t="shared" ref="I30" si="8">G30/$H$113</f>
        <v>#DIV/0!</v>
      </c>
    </row>
    <row r="31" spans="2:9" ht="15" thickBot="1" x14ac:dyDescent="0.4">
      <c r="B31" s="27">
        <v>4</v>
      </c>
      <c r="C31" s="7" t="s">
        <v>78</v>
      </c>
      <c r="D31" s="33"/>
      <c r="E31" s="33"/>
      <c r="F31" s="34"/>
      <c r="G31" s="35"/>
      <c r="H31" s="9">
        <f>SUM(G32:G32)</f>
        <v>0</v>
      </c>
      <c r="I31" s="16" t="e">
        <f>H31/$H$113</f>
        <v>#DIV/0!</v>
      </c>
    </row>
    <row r="32" spans="2:9" ht="15" thickBot="1" x14ac:dyDescent="0.4">
      <c r="B32" s="32" t="s">
        <v>79</v>
      </c>
      <c r="C32" s="37" t="s">
        <v>84</v>
      </c>
      <c r="D32" s="26" t="s">
        <v>23</v>
      </c>
      <c r="E32" s="239">
        <v>1</v>
      </c>
      <c r="F32" s="234">
        <v>0</v>
      </c>
      <c r="G32" s="39">
        <f t="shared" ref="G32" si="9">E32*F32</f>
        <v>0</v>
      </c>
      <c r="H32" s="181"/>
      <c r="I32" s="25" t="e">
        <f t="shared" ref="I32" si="10">G32/$H$113</f>
        <v>#DIV/0!</v>
      </c>
    </row>
    <row r="33" spans="2:9" ht="15" thickBot="1" x14ac:dyDescent="0.4">
      <c r="B33" s="27">
        <v>5</v>
      </c>
      <c r="C33" s="7" t="s">
        <v>85</v>
      </c>
      <c r="D33" s="8"/>
      <c r="E33" s="8"/>
      <c r="F33" s="15"/>
      <c r="G33" s="8"/>
      <c r="H33" s="9">
        <f>SUM(G35:G39)</f>
        <v>0</v>
      </c>
      <c r="I33" s="16" t="e">
        <f>H33/$H$113</f>
        <v>#DIV/0!</v>
      </c>
    </row>
    <row r="34" spans="2:9" x14ac:dyDescent="0.35">
      <c r="B34" s="36"/>
      <c r="C34" s="17" t="s">
        <v>86</v>
      </c>
      <c r="D34" s="18"/>
      <c r="E34" s="18"/>
      <c r="F34" s="19"/>
      <c r="G34" s="18"/>
      <c r="H34" s="18"/>
      <c r="I34" s="440"/>
    </row>
    <row r="35" spans="2:9" ht="37.5" x14ac:dyDescent="0.35">
      <c r="B35" s="46" t="s">
        <v>87</v>
      </c>
      <c r="C35" s="29" t="s">
        <v>88</v>
      </c>
      <c r="D35" s="21" t="s">
        <v>39</v>
      </c>
      <c r="E35" s="249">
        <v>1</v>
      </c>
      <c r="F35" s="237">
        <v>0</v>
      </c>
      <c r="G35" s="30">
        <f t="shared" ref="G35:G36" si="11">E35*F35</f>
        <v>0</v>
      </c>
      <c r="H35" s="187"/>
      <c r="I35" s="25" t="e">
        <f t="shared" ref="I35:I36" si="12">G35/$H$113</f>
        <v>#DIV/0!</v>
      </c>
    </row>
    <row r="36" spans="2:9" ht="25" x14ac:dyDescent="0.35">
      <c r="B36" s="46" t="s">
        <v>89</v>
      </c>
      <c r="C36" s="29" t="s">
        <v>94</v>
      </c>
      <c r="D36" s="21" t="s">
        <v>39</v>
      </c>
      <c r="E36" s="249">
        <f>2</f>
        <v>2</v>
      </c>
      <c r="F36" s="237">
        <v>0</v>
      </c>
      <c r="G36" s="30">
        <f t="shared" si="11"/>
        <v>0</v>
      </c>
      <c r="I36" s="25" t="e">
        <f t="shared" si="12"/>
        <v>#DIV/0!</v>
      </c>
    </row>
    <row r="37" spans="2:9" x14ac:dyDescent="0.35">
      <c r="B37" s="36"/>
      <c r="C37" s="17" t="s">
        <v>95</v>
      </c>
      <c r="D37" s="18"/>
      <c r="E37" s="18"/>
      <c r="F37" s="19"/>
      <c r="G37" s="18"/>
      <c r="H37" s="18"/>
      <c r="I37" s="440"/>
    </row>
    <row r="38" spans="2:9" ht="25" x14ac:dyDescent="0.35">
      <c r="B38" s="28" t="s">
        <v>91</v>
      </c>
      <c r="C38" s="29" t="s">
        <v>419</v>
      </c>
      <c r="D38" s="21" t="s">
        <v>39</v>
      </c>
      <c r="E38" s="249">
        <v>3</v>
      </c>
      <c r="F38" s="237">
        <v>0</v>
      </c>
      <c r="G38" s="30">
        <f t="shared" ref="G38:G39" si="13">E38*F38</f>
        <v>0</v>
      </c>
      <c r="H38" s="24"/>
      <c r="I38" s="25" t="e">
        <f t="shared" ref="I38:I39" si="14">G38/$H$113</f>
        <v>#DIV/0!</v>
      </c>
    </row>
    <row r="39" spans="2:9" ht="25.5" thickBot="1" x14ac:dyDescent="0.4">
      <c r="B39" s="28" t="s">
        <v>93</v>
      </c>
      <c r="C39" s="29" t="s">
        <v>99</v>
      </c>
      <c r="D39" s="21" t="s">
        <v>23</v>
      </c>
      <c r="E39" s="249">
        <v>1</v>
      </c>
      <c r="F39" s="237">
        <v>0</v>
      </c>
      <c r="G39" s="30">
        <f t="shared" si="13"/>
        <v>0</v>
      </c>
      <c r="I39" s="25" t="e">
        <f t="shared" si="14"/>
        <v>#DIV/0!</v>
      </c>
    </row>
    <row r="40" spans="2:9" ht="15" thickBot="1" x14ac:dyDescent="0.4">
      <c r="B40" s="27">
        <v>6</v>
      </c>
      <c r="C40" s="53" t="s">
        <v>111</v>
      </c>
      <c r="D40" s="54"/>
      <c r="E40" s="54"/>
      <c r="F40" s="55"/>
      <c r="G40" s="56"/>
      <c r="H40" s="9">
        <f>SUM(G42:G44)</f>
        <v>0</v>
      </c>
      <c r="I40" s="16" t="e">
        <f>H40/$H$113</f>
        <v>#DIV/0!</v>
      </c>
    </row>
    <row r="41" spans="2:9" x14ac:dyDescent="0.35">
      <c r="B41" s="57"/>
      <c r="C41" s="58" t="s">
        <v>112</v>
      </c>
      <c r="D41" s="59"/>
      <c r="E41" s="59"/>
      <c r="F41" s="60"/>
      <c r="G41" s="59"/>
      <c r="H41" s="59"/>
      <c r="I41" s="439"/>
    </row>
    <row r="42" spans="2:9" ht="50" x14ac:dyDescent="0.35">
      <c r="B42" s="26" t="s">
        <v>107</v>
      </c>
      <c r="C42" s="37" t="s">
        <v>114</v>
      </c>
      <c r="D42" s="21" t="s">
        <v>27</v>
      </c>
      <c r="E42" s="235">
        <f>(118-44)+135</f>
        <v>209</v>
      </c>
      <c r="F42" s="234">
        <v>0</v>
      </c>
      <c r="G42" s="39">
        <f t="shared" ref="G42:G44" si="15">E42*F42</f>
        <v>0</v>
      </c>
      <c r="H42" s="185"/>
      <c r="I42" s="25" t="e">
        <f t="shared" ref="I42:I44" si="16">G42/$H$113</f>
        <v>#DIV/0!</v>
      </c>
    </row>
    <row r="43" spans="2:9" ht="37.5" x14ac:dyDescent="0.35">
      <c r="B43" s="26" t="s">
        <v>109</v>
      </c>
      <c r="C43" s="37" t="s">
        <v>377</v>
      </c>
      <c r="D43" s="21" t="s">
        <v>27</v>
      </c>
      <c r="E43" s="236">
        <f>45+101</f>
        <v>146</v>
      </c>
      <c r="F43" s="237">
        <v>0</v>
      </c>
      <c r="G43" s="39">
        <f t="shared" si="15"/>
        <v>0</v>
      </c>
      <c r="H43" s="186"/>
      <c r="I43" s="25" t="e">
        <f t="shared" si="16"/>
        <v>#DIV/0!</v>
      </c>
    </row>
    <row r="44" spans="2:9" ht="50.5" thickBot="1" x14ac:dyDescent="0.4">
      <c r="B44" s="26" t="s">
        <v>380</v>
      </c>
      <c r="C44" s="37" t="s">
        <v>378</v>
      </c>
      <c r="D44" s="26" t="s">
        <v>23</v>
      </c>
      <c r="E44" s="236">
        <v>1</v>
      </c>
      <c r="F44" s="234">
        <v>0</v>
      </c>
      <c r="G44" s="39">
        <f t="shared" si="15"/>
        <v>0</v>
      </c>
      <c r="H44" s="184"/>
      <c r="I44" s="25" t="e">
        <f t="shared" si="16"/>
        <v>#DIV/0!</v>
      </c>
    </row>
    <row r="45" spans="2:9" ht="15" thickBot="1" x14ac:dyDescent="0.4">
      <c r="B45" s="6">
        <v>7</v>
      </c>
      <c r="C45" s="7" t="s">
        <v>123</v>
      </c>
      <c r="D45" s="47"/>
      <c r="E45" s="47"/>
      <c r="F45" s="48"/>
      <c r="G45" s="62"/>
      <c r="H45" s="9">
        <f>SUM(G46:G66)</f>
        <v>0</v>
      </c>
      <c r="I45" s="16" t="e">
        <f>H45/$H$113</f>
        <v>#DIV/0!</v>
      </c>
    </row>
    <row r="46" spans="2:9" x14ac:dyDescent="0.35">
      <c r="B46" s="36"/>
      <c r="C46" s="17" t="s">
        <v>177</v>
      </c>
      <c r="D46" s="18"/>
      <c r="E46" s="18"/>
      <c r="F46" s="19"/>
      <c r="G46" s="18"/>
      <c r="H46" s="18"/>
      <c r="I46" s="443"/>
    </row>
    <row r="47" spans="2:9" ht="25" x14ac:dyDescent="0.35">
      <c r="B47" s="45" t="s">
        <v>113</v>
      </c>
      <c r="C47" s="20" t="s">
        <v>179</v>
      </c>
      <c r="D47" s="21" t="s">
        <v>23</v>
      </c>
      <c r="E47" s="249">
        <v>1</v>
      </c>
      <c r="F47" s="250">
        <v>0</v>
      </c>
      <c r="G47" s="39">
        <f t="shared" ref="G47:G52" si="17">E47*F47</f>
        <v>0</v>
      </c>
      <c r="H47" s="24"/>
      <c r="I47" s="25" t="e">
        <f t="shared" ref="I47:I66" si="18">G47/$H$113</f>
        <v>#DIV/0!</v>
      </c>
    </row>
    <row r="48" spans="2:9" ht="25" x14ac:dyDescent="0.35">
      <c r="B48" s="45" t="s">
        <v>115</v>
      </c>
      <c r="C48" s="20" t="s">
        <v>181</v>
      </c>
      <c r="D48" s="21" t="s">
        <v>23</v>
      </c>
      <c r="E48" s="249">
        <v>1</v>
      </c>
      <c r="F48" s="250">
        <v>0</v>
      </c>
      <c r="G48" s="39">
        <f t="shared" si="17"/>
        <v>0</v>
      </c>
      <c r="H48" s="24"/>
      <c r="I48" s="25" t="e">
        <f t="shared" si="18"/>
        <v>#DIV/0!</v>
      </c>
    </row>
    <row r="49" spans="2:9" x14ac:dyDescent="0.35">
      <c r="B49" s="45" t="s">
        <v>117</v>
      </c>
      <c r="C49" s="20" t="s">
        <v>420</v>
      </c>
      <c r="D49" s="21" t="s">
        <v>23</v>
      </c>
      <c r="E49" s="249">
        <v>1</v>
      </c>
      <c r="F49" s="250">
        <v>0</v>
      </c>
      <c r="G49" s="39">
        <f t="shared" si="17"/>
        <v>0</v>
      </c>
      <c r="H49" s="24"/>
      <c r="I49" s="25" t="e">
        <f t="shared" si="18"/>
        <v>#DIV/0!</v>
      </c>
    </row>
    <row r="50" spans="2:9" x14ac:dyDescent="0.35">
      <c r="B50" s="45" t="s">
        <v>119</v>
      </c>
      <c r="C50" s="20" t="s">
        <v>421</v>
      </c>
      <c r="D50" s="21" t="s">
        <v>23</v>
      </c>
      <c r="E50" s="249">
        <v>1</v>
      </c>
      <c r="F50" s="250">
        <v>0</v>
      </c>
      <c r="G50" s="39">
        <f t="shared" si="17"/>
        <v>0</v>
      </c>
      <c r="H50" s="24"/>
      <c r="I50" s="25" t="e">
        <f t="shared" si="18"/>
        <v>#DIV/0!</v>
      </c>
    </row>
    <row r="51" spans="2:9" ht="25" x14ac:dyDescent="0.35">
      <c r="B51" s="45" t="s">
        <v>121</v>
      </c>
      <c r="C51" s="20" t="s">
        <v>187</v>
      </c>
      <c r="D51" s="21" t="s">
        <v>159</v>
      </c>
      <c r="E51" s="249">
        <v>55</v>
      </c>
      <c r="F51" s="250">
        <v>0</v>
      </c>
      <c r="G51" s="39">
        <f t="shared" si="17"/>
        <v>0</v>
      </c>
      <c r="H51" s="24"/>
      <c r="I51" s="25" t="e">
        <f t="shared" si="18"/>
        <v>#DIV/0!</v>
      </c>
    </row>
    <row r="52" spans="2:9" ht="25" x14ac:dyDescent="0.35">
      <c r="B52" s="45" t="s">
        <v>383</v>
      </c>
      <c r="C52" s="20" t="s">
        <v>189</v>
      </c>
      <c r="D52" s="21" t="s">
        <v>159</v>
      </c>
      <c r="E52" s="249">
        <v>55</v>
      </c>
      <c r="F52" s="250">
        <v>0</v>
      </c>
      <c r="G52" s="39">
        <f t="shared" si="17"/>
        <v>0</v>
      </c>
      <c r="H52" s="24"/>
      <c r="I52" s="25" t="e">
        <f t="shared" si="18"/>
        <v>#DIV/0!</v>
      </c>
    </row>
    <row r="53" spans="2:9" x14ac:dyDescent="0.35">
      <c r="B53" s="45" t="s">
        <v>384</v>
      </c>
      <c r="C53" s="20" t="s">
        <v>191</v>
      </c>
      <c r="D53" s="21" t="s">
        <v>159</v>
      </c>
      <c r="E53" s="249">
        <v>112</v>
      </c>
      <c r="F53" s="250">
        <v>0</v>
      </c>
      <c r="G53" s="39">
        <f>E53*F53</f>
        <v>0</v>
      </c>
      <c r="H53" s="24"/>
      <c r="I53" s="25" t="e">
        <f t="shared" si="18"/>
        <v>#DIV/0!</v>
      </c>
    </row>
    <row r="54" spans="2:9" x14ac:dyDescent="0.35">
      <c r="B54" s="45" t="s">
        <v>385</v>
      </c>
      <c r="C54" s="20" t="s">
        <v>193</v>
      </c>
      <c r="D54" s="21" t="s">
        <v>159</v>
      </c>
      <c r="E54" s="249">
        <v>402</v>
      </c>
      <c r="F54" s="250">
        <v>0</v>
      </c>
      <c r="G54" s="39">
        <f t="shared" ref="G54:G64" si="19">E54*F54</f>
        <v>0</v>
      </c>
      <c r="H54" s="24"/>
      <c r="I54" s="25" t="e">
        <f t="shared" si="18"/>
        <v>#DIV/0!</v>
      </c>
    </row>
    <row r="55" spans="2:9" x14ac:dyDescent="0.35">
      <c r="B55" s="45" t="s">
        <v>386</v>
      </c>
      <c r="C55" s="20" t="s">
        <v>195</v>
      </c>
      <c r="D55" s="21" t="s">
        <v>159</v>
      </c>
      <c r="E55" s="249">
        <v>250</v>
      </c>
      <c r="F55" s="250">
        <v>0</v>
      </c>
      <c r="G55" s="39">
        <f t="shared" si="19"/>
        <v>0</v>
      </c>
      <c r="H55" s="24"/>
      <c r="I55" s="25" t="e">
        <f t="shared" si="18"/>
        <v>#DIV/0!</v>
      </c>
    </row>
    <row r="56" spans="2:9" ht="25" x14ac:dyDescent="0.35">
      <c r="B56" s="45" t="s">
        <v>388</v>
      </c>
      <c r="C56" s="20" t="s">
        <v>197</v>
      </c>
      <c r="D56" s="21" t="s">
        <v>159</v>
      </c>
      <c r="E56" s="249">
        <v>6</v>
      </c>
      <c r="F56" s="250">
        <v>0</v>
      </c>
      <c r="G56" s="39">
        <f t="shared" si="19"/>
        <v>0</v>
      </c>
      <c r="H56" s="24"/>
      <c r="I56" s="25" t="e">
        <f t="shared" si="18"/>
        <v>#DIV/0!</v>
      </c>
    </row>
    <row r="57" spans="2:9" x14ac:dyDescent="0.35">
      <c r="B57" s="45" t="s">
        <v>389</v>
      </c>
      <c r="C57" s="20" t="s">
        <v>213</v>
      </c>
      <c r="D57" s="21" t="s">
        <v>159</v>
      </c>
      <c r="E57" s="249">
        <v>35</v>
      </c>
      <c r="F57" s="250">
        <v>0</v>
      </c>
      <c r="G57" s="39">
        <f t="shared" si="19"/>
        <v>0</v>
      </c>
      <c r="H57" s="24"/>
      <c r="I57" s="25" t="e">
        <f t="shared" si="18"/>
        <v>#DIV/0!</v>
      </c>
    </row>
    <row r="58" spans="2:9" ht="25" x14ac:dyDescent="0.35">
      <c r="B58" s="45" t="s">
        <v>390</v>
      </c>
      <c r="C58" s="20" t="s">
        <v>422</v>
      </c>
      <c r="D58" s="21" t="s">
        <v>23</v>
      </c>
      <c r="E58" s="249">
        <v>1</v>
      </c>
      <c r="F58" s="250">
        <v>0</v>
      </c>
      <c r="G58" s="39">
        <f t="shared" si="19"/>
        <v>0</v>
      </c>
      <c r="H58" s="24"/>
      <c r="I58" s="25" t="e">
        <f t="shared" si="18"/>
        <v>#DIV/0!</v>
      </c>
    </row>
    <row r="59" spans="2:9" x14ac:dyDescent="0.35">
      <c r="B59" s="45" t="s">
        <v>391</v>
      </c>
      <c r="C59" s="20" t="s">
        <v>203</v>
      </c>
      <c r="D59" s="21" t="s">
        <v>39</v>
      </c>
      <c r="E59" s="249">
        <v>34</v>
      </c>
      <c r="F59" s="250">
        <v>0</v>
      </c>
      <c r="G59" s="39">
        <f t="shared" si="19"/>
        <v>0</v>
      </c>
      <c r="H59" s="24"/>
      <c r="I59" s="25" t="e">
        <f t="shared" si="18"/>
        <v>#DIV/0!</v>
      </c>
    </row>
    <row r="60" spans="2:9" ht="25" x14ac:dyDescent="0.35">
      <c r="B60" s="45" t="s">
        <v>392</v>
      </c>
      <c r="C60" s="20" t="s">
        <v>205</v>
      </c>
      <c r="D60" s="21" t="s">
        <v>39</v>
      </c>
      <c r="E60" s="249">
        <v>6</v>
      </c>
      <c r="F60" s="250">
        <v>0</v>
      </c>
      <c r="G60" s="39">
        <f t="shared" si="19"/>
        <v>0</v>
      </c>
      <c r="H60" s="24"/>
      <c r="I60" s="25" t="e">
        <f t="shared" si="18"/>
        <v>#DIV/0!</v>
      </c>
    </row>
    <row r="61" spans="2:9" x14ac:dyDescent="0.35">
      <c r="B61" s="45" t="s">
        <v>393</v>
      </c>
      <c r="C61" s="20" t="s">
        <v>207</v>
      </c>
      <c r="D61" s="21" t="s">
        <v>39</v>
      </c>
      <c r="E61" s="249">
        <v>10</v>
      </c>
      <c r="F61" s="250">
        <v>0</v>
      </c>
      <c r="G61" s="39">
        <f t="shared" si="19"/>
        <v>0</v>
      </c>
      <c r="H61" s="24"/>
      <c r="I61" s="25" t="e">
        <f t="shared" si="18"/>
        <v>#DIV/0!</v>
      </c>
    </row>
    <row r="62" spans="2:9" x14ac:dyDescent="0.35">
      <c r="B62" s="45" t="s">
        <v>423</v>
      </c>
      <c r="C62" s="20" t="s">
        <v>209</v>
      </c>
      <c r="D62" s="21" t="s">
        <v>39</v>
      </c>
      <c r="E62" s="249">
        <v>6</v>
      </c>
      <c r="F62" s="250">
        <v>0</v>
      </c>
      <c r="G62" s="39">
        <f t="shared" si="19"/>
        <v>0</v>
      </c>
      <c r="H62" s="24"/>
      <c r="I62" s="25" t="e">
        <f t="shared" si="18"/>
        <v>#DIV/0!</v>
      </c>
    </row>
    <row r="63" spans="2:9" x14ac:dyDescent="0.35">
      <c r="B63" s="45" t="s">
        <v>424</v>
      </c>
      <c r="C63" s="20" t="s">
        <v>211</v>
      </c>
      <c r="D63" s="21" t="s">
        <v>39</v>
      </c>
      <c r="E63" s="249">
        <v>14</v>
      </c>
      <c r="F63" s="250">
        <v>0</v>
      </c>
      <c r="G63" s="39">
        <f t="shared" si="19"/>
        <v>0</v>
      </c>
      <c r="H63" s="24"/>
      <c r="I63" s="25" t="e">
        <f t="shared" si="18"/>
        <v>#DIV/0!</v>
      </c>
    </row>
    <row r="64" spans="2:9" x14ac:dyDescent="0.35">
      <c r="B64" s="45" t="s">
        <v>425</v>
      </c>
      <c r="C64" s="20" t="s">
        <v>213</v>
      </c>
      <c r="D64" s="21" t="s">
        <v>159</v>
      </c>
      <c r="E64" s="249">
        <v>22</v>
      </c>
      <c r="F64" s="250">
        <v>0</v>
      </c>
      <c r="G64" s="39">
        <f t="shared" si="19"/>
        <v>0</v>
      </c>
      <c r="H64" s="24"/>
      <c r="I64" s="25" t="e">
        <f t="shared" si="18"/>
        <v>#DIV/0!</v>
      </c>
    </row>
    <row r="65" spans="2:9" ht="25" x14ac:dyDescent="0.35">
      <c r="B65" s="45" t="s">
        <v>426</v>
      </c>
      <c r="C65" s="20" t="s">
        <v>215</v>
      </c>
      <c r="D65" s="21" t="s">
        <v>39</v>
      </c>
      <c r="E65" s="249">
        <v>32</v>
      </c>
      <c r="F65" s="250">
        <v>0</v>
      </c>
      <c r="G65" s="39">
        <f>E65*F65</f>
        <v>0</v>
      </c>
      <c r="H65" s="24"/>
      <c r="I65" s="25" t="e">
        <f t="shared" si="18"/>
        <v>#DIV/0!</v>
      </c>
    </row>
    <row r="66" spans="2:9" ht="15" thickBot="1" x14ac:dyDescent="0.4">
      <c r="B66" s="45" t="s">
        <v>427</v>
      </c>
      <c r="C66" s="63" t="s">
        <v>217</v>
      </c>
      <c r="D66" s="50" t="s">
        <v>39</v>
      </c>
      <c r="E66" s="252">
        <v>4</v>
      </c>
      <c r="F66" s="250">
        <v>0</v>
      </c>
      <c r="G66" s="64">
        <f t="shared" ref="G66" si="20">E66*F66</f>
        <v>0</v>
      </c>
      <c r="H66" s="24"/>
      <c r="I66" s="25" t="e">
        <f t="shared" si="18"/>
        <v>#DIV/0!</v>
      </c>
    </row>
    <row r="67" spans="2:9" ht="15" thickBot="1" x14ac:dyDescent="0.4">
      <c r="B67" s="6">
        <v>8</v>
      </c>
      <c r="C67" s="7" t="s">
        <v>218</v>
      </c>
      <c r="D67" s="47"/>
      <c r="E67" s="47"/>
      <c r="F67" s="48"/>
      <c r="G67" s="62"/>
      <c r="H67" s="9">
        <f>SUM(G69:G71)</f>
        <v>0</v>
      </c>
      <c r="I67" s="16" t="e">
        <f>H67/$H$113</f>
        <v>#DIV/0!</v>
      </c>
    </row>
    <row r="68" spans="2:9" x14ac:dyDescent="0.35">
      <c r="B68" s="66"/>
      <c r="C68" s="17" t="s">
        <v>219</v>
      </c>
      <c r="D68" s="18"/>
      <c r="E68" s="18"/>
      <c r="F68" s="19"/>
      <c r="G68" s="18"/>
      <c r="H68" s="18"/>
      <c r="I68" s="443"/>
    </row>
    <row r="69" spans="2:9" ht="25" x14ac:dyDescent="0.35">
      <c r="B69" s="45" t="s">
        <v>125</v>
      </c>
      <c r="C69" s="20" t="s">
        <v>223</v>
      </c>
      <c r="D69" s="26" t="s">
        <v>136</v>
      </c>
      <c r="E69" s="249">
        <v>4</v>
      </c>
      <c r="F69" s="245">
        <v>0</v>
      </c>
      <c r="G69" s="39">
        <f t="shared" ref="G69" si="21">E69*F69</f>
        <v>0</v>
      </c>
      <c r="H69" s="178"/>
      <c r="I69" s="25" t="e">
        <f t="shared" ref="I69" si="22">G69/$H$113</f>
        <v>#DIV/0!</v>
      </c>
    </row>
    <row r="70" spans="2:9" ht="26" x14ac:dyDescent="0.35">
      <c r="B70" s="66"/>
      <c r="C70" s="17" t="s">
        <v>228</v>
      </c>
      <c r="D70" s="18"/>
      <c r="E70" s="18"/>
      <c r="F70" s="19"/>
      <c r="G70" s="18"/>
      <c r="H70" s="18"/>
      <c r="I70" s="443"/>
    </row>
    <row r="71" spans="2:9" ht="25.5" thickBot="1" x14ac:dyDescent="0.4">
      <c r="B71" s="45" t="s">
        <v>127</v>
      </c>
      <c r="C71" s="20" t="s">
        <v>232</v>
      </c>
      <c r="D71" s="26" t="s">
        <v>136</v>
      </c>
      <c r="E71" s="249">
        <v>6</v>
      </c>
      <c r="F71" s="250">
        <v>0</v>
      </c>
      <c r="G71" s="38">
        <f t="shared" ref="G71" si="23">E71*F71</f>
        <v>0</v>
      </c>
      <c r="H71" s="178"/>
      <c r="I71" s="25" t="e">
        <f t="shared" ref="I71" si="24">G71/$H$113</f>
        <v>#DIV/0!</v>
      </c>
    </row>
    <row r="72" spans="2:9" ht="15" thickBot="1" x14ac:dyDescent="0.4">
      <c r="B72" s="6">
        <v>9</v>
      </c>
      <c r="C72" s="7" t="s">
        <v>272</v>
      </c>
      <c r="D72" s="47"/>
      <c r="E72" s="47"/>
      <c r="F72" s="48"/>
      <c r="G72" s="62"/>
      <c r="H72" s="9">
        <f>SUM(G73:G73)</f>
        <v>0</v>
      </c>
      <c r="I72" s="16" t="e">
        <f>H72/$H$113</f>
        <v>#DIV/0!</v>
      </c>
    </row>
    <row r="73" spans="2:9" ht="25.5" thickBot="1" x14ac:dyDescent="0.4">
      <c r="B73" s="45" t="s">
        <v>220</v>
      </c>
      <c r="C73" s="20" t="s">
        <v>278</v>
      </c>
      <c r="D73" s="21" t="s">
        <v>27</v>
      </c>
      <c r="E73" s="249">
        <v>1</v>
      </c>
      <c r="F73" s="250">
        <v>0</v>
      </c>
      <c r="G73" s="38">
        <f t="shared" ref="G73" si="25">E73*F73</f>
        <v>0</v>
      </c>
      <c r="H73" s="181"/>
      <c r="I73" s="25" t="e">
        <f t="shared" ref="I73" si="26">G73/$H$113</f>
        <v>#DIV/0!</v>
      </c>
    </row>
    <row r="74" spans="2:9" ht="15" thickBot="1" x14ac:dyDescent="0.4">
      <c r="B74" s="84" t="s">
        <v>330</v>
      </c>
      <c r="C74" s="85"/>
      <c r="D74" s="86"/>
      <c r="E74" s="86"/>
      <c r="F74" s="87"/>
      <c r="G74" s="88"/>
      <c r="H74" s="9">
        <f>SUM(H13:H73)</f>
        <v>0</v>
      </c>
      <c r="I74" s="16" t="e">
        <f>H74/$H$113</f>
        <v>#DIV/0!</v>
      </c>
    </row>
    <row r="75" spans="2:9" ht="15" thickBot="1" x14ac:dyDescent="0.4">
      <c r="B75" s="133"/>
      <c r="C75" s="90"/>
      <c r="D75" s="91"/>
      <c r="E75" s="91"/>
      <c r="F75" s="92"/>
      <c r="G75" s="92"/>
      <c r="H75" s="91"/>
      <c r="I75" s="188"/>
    </row>
    <row r="76" spans="2:9" ht="15" thickBot="1" x14ac:dyDescent="0.4">
      <c r="B76" s="195" t="s">
        <v>331</v>
      </c>
      <c r="C76" s="94" t="s">
        <v>332</v>
      </c>
      <c r="D76" s="95"/>
      <c r="E76" s="95"/>
      <c r="F76" s="96"/>
      <c r="G76" s="97"/>
      <c r="H76" s="98">
        <f>+H74</f>
        <v>0</v>
      </c>
      <c r="I76" s="133"/>
    </row>
    <row r="77" spans="2:9" ht="15" thickBot="1" x14ac:dyDescent="0.4">
      <c r="B77" s="195"/>
      <c r="C77" s="99" t="s">
        <v>333</v>
      </c>
      <c r="D77" s="100" t="s">
        <v>334</v>
      </c>
      <c r="E77" s="259">
        <v>0</v>
      </c>
      <c r="F77" s="101"/>
      <c r="G77" s="102"/>
      <c r="H77" s="103">
        <f>H76*E77%</f>
        <v>0</v>
      </c>
      <c r="I77" s="133"/>
    </row>
    <row r="78" spans="2:9" ht="15" thickBot="1" x14ac:dyDescent="0.4">
      <c r="B78" s="196" t="s">
        <v>335</v>
      </c>
      <c r="C78" s="94" t="s">
        <v>336</v>
      </c>
      <c r="D78" s="95"/>
      <c r="E78" s="104"/>
      <c r="F78" s="96"/>
      <c r="G78" s="96"/>
      <c r="H78" s="98">
        <f>SUM(H76:H77)</f>
        <v>0</v>
      </c>
      <c r="I78" s="133"/>
    </row>
    <row r="79" spans="2:9" x14ac:dyDescent="0.35">
      <c r="B79" s="195"/>
      <c r="C79" s="105" t="s">
        <v>337</v>
      </c>
      <c r="D79" s="106" t="s">
        <v>334</v>
      </c>
      <c r="E79" s="260">
        <v>0</v>
      </c>
      <c r="F79" s="107"/>
      <c r="G79" s="108"/>
      <c r="H79" s="109">
        <f>H78*E79%</f>
        <v>0</v>
      </c>
      <c r="I79" s="133"/>
    </row>
    <row r="80" spans="2:9" ht="15" thickBot="1" x14ac:dyDescent="0.4">
      <c r="B80" s="195"/>
      <c r="C80" s="110" t="s">
        <v>338</v>
      </c>
      <c r="D80" s="111" t="s">
        <v>334</v>
      </c>
      <c r="E80" s="261">
        <v>0</v>
      </c>
      <c r="F80" s="112"/>
      <c r="G80" s="113"/>
      <c r="H80" s="114">
        <f>H78*E80%</f>
        <v>0</v>
      </c>
      <c r="I80" s="189"/>
    </row>
    <row r="81" spans="2:9" ht="15" thickBot="1" x14ac:dyDescent="0.4">
      <c r="B81" s="196" t="s">
        <v>339</v>
      </c>
      <c r="C81" s="115" t="s">
        <v>340</v>
      </c>
      <c r="D81" s="116"/>
      <c r="E81" s="117"/>
      <c r="F81" s="118"/>
      <c r="G81" s="119"/>
      <c r="H81" s="98">
        <f>SUM(H78:H80)</f>
        <v>0</v>
      </c>
      <c r="I81" s="133"/>
    </row>
    <row r="82" spans="2:9" ht="15" thickBot="1" x14ac:dyDescent="0.4">
      <c r="B82" s="197"/>
      <c r="C82" s="99" t="s">
        <v>341</v>
      </c>
      <c r="D82" s="100" t="s">
        <v>334</v>
      </c>
      <c r="E82" s="259">
        <v>0</v>
      </c>
      <c r="F82" s="101"/>
      <c r="G82" s="101"/>
      <c r="H82" s="120">
        <f>H81*E82%</f>
        <v>0</v>
      </c>
      <c r="I82" s="190"/>
    </row>
    <row r="83" spans="2:9" ht="15" thickBot="1" x14ac:dyDescent="0.4">
      <c r="B83" s="198" t="s">
        <v>342</v>
      </c>
      <c r="C83" s="115" t="s">
        <v>343</v>
      </c>
      <c r="D83" s="116"/>
      <c r="E83" s="116"/>
      <c r="F83" s="116"/>
      <c r="G83" s="121"/>
      <c r="H83" s="122">
        <f>SUM(H81+H82)</f>
        <v>0</v>
      </c>
      <c r="I83" s="190"/>
    </row>
    <row r="84" spans="2:9" ht="15" thickBot="1" x14ac:dyDescent="0.4">
      <c r="B84" s="172"/>
      <c r="C84" s="124"/>
      <c r="D84" s="123"/>
      <c r="E84" s="123"/>
      <c r="F84" s="123"/>
      <c r="G84" s="123"/>
      <c r="H84" s="125"/>
      <c r="I84" s="190"/>
    </row>
    <row r="85" spans="2:9" ht="15" thickBot="1" x14ac:dyDescent="0.4">
      <c r="B85" s="172"/>
      <c r="C85" s="94" t="s">
        <v>344</v>
      </c>
      <c r="D85" s="95"/>
      <c r="E85" s="95"/>
      <c r="F85" s="96"/>
      <c r="G85" s="97"/>
      <c r="H85" s="126" t="e">
        <f>H83/H76</f>
        <v>#DIV/0!</v>
      </c>
      <c r="I85" s="191"/>
    </row>
    <row r="86" spans="2:9" ht="15" thickBot="1" x14ac:dyDescent="0.4">
      <c r="B86" s="133"/>
      <c r="C86" s="127"/>
      <c r="D86" s="128"/>
      <c r="E86" s="128"/>
      <c r="F86" s="129"/>
      <c r="G86" s="129"/>
      <c r="H86" s="128"/>
      <c r="I86" s="188"/>
    </row>
    <row r="87" spans="2:9" ht="16" thickBot="1" x14ac:dyDescent="0.4">
      <c r="B87" s="130" t="s">
        <v>345</v>
      </c>
      <c r="C87" s="131"/>
      <c r="D87" s="95"/>
      <c r="E87" s="95"/>
      <c r="F87" s="96"/>
      <c r="G87" s="97"/>
      <c r="H87" s="132" t="e">
        <f>H74*H85</f>
        <v>#DIV/0!</v>
      </c>
      <c r="I87" s="172"/>
    </row>
    <row r="88" spans="2:9" ht="15" thickBot="1" x14ac:dyDescent="0.4">
      <c r="B88" s="89"/>
      <c r="C88" s="150"/>
      <c r="D88" s="89"/>
      <c r="E88" s="89"/>
      <c r="F88" s="89"/>
      <c r="G88" s="89"/>
      <c r="H88" s="89"/>
      <c r="I88" s="194"/>
    </row>
    <row r="89" spans="2:9" ht="18.5" thickBot="1" x14ac:dyDescent="0.4">
      <c r="B89" s="465" t="s">
        <v>353</v>
      </c>
      <c r="C89" s="466"/>
      <c r="D89" s="466"/>
      <c r="E89" s="466"/>
      <c r="F89" s="467"/>
      <c r="G89" s="468" t="e">
        <f>H87</f>
        <v>#DIV/0!</v>
      </c>
      <c r="H89" s="469"/>
      <c r="I89" s="194"/>
    </row>
    <row r="90" spans="2:9" ht="15" thickBot="1" x14ac:dyDescent="0.4">
      <c r="B90" s="133"/>
      <c r="C90" s="171"/>
      <c r="D90" s="123"/>
      <c r="E90" s="123"/>
      <c r="F90" s="123"/>
      <c r="G90" s="172"/>
      <c r="H90" s="172"/>
      <c r="I90" s="172"/>
    </row>
    <row r="91" spans="2:9" x14ac:dyDescent="0.35">
      <c r="B91" s="133"/>
      <c r="C91" s="447" t="s">
        <v>373</v>
      </c>
      <c r="D91" s="448"/>
      <c r="E91" s="449"/>
      <c r="F91" s="173" t="s">
        <v>27</v>
      </c>
      <c r="G91" s="174">
        <f>143.35</f>
        <v>143.35</v>
      </c>
      <c r="H91" s="211"/>
      <c r="I91" s="172"/>
    </row>
    <row r="92" spans="2:9" ht="15" thickBot="1" x14ac:dyDescent="0.4">
      <c r="B92" s="133"/>
      <c r="C92" s="450" t="s">
        <v>374</v>
      </c>
      <c r="D92" s="451"/>
      <c r="E92" s="452"/>
      <c r="F92" s="175" t="s">
        <v>375</v>
      </c>
      <c r="G92" s="176" t="e">
        <f>G89/G91</f>
        <v>#DIV/0!</v>
      </c>
      <c r="H92" s="212"/>
      <c r="I92" s="172"/>
    </row>
  </sheetData>
  <sheetProtection algorithmName="SHA-512" hashValue="zYw8o6gf04K/qNAMsD64+vtOCi0z0hZG2wnur7ou6LscM3VhMsxu2grbHMVMRrQA/Rq7zz0vL6c1X8MRhHY1Rw==" saltValue="ZTvhl9NZk06LsIfkM6v9RQ==" spinCount="100000" sheet="1" objects="1" scenarios="1"/>
  <mergeCells count="19">
    <mergeCell ref="C91:E91"/>
    <mergeCell ref="C92:E92"/>
    <mergeCell ref="B11:I11"/>
    <mergeCell ref="B12:I12"/>
    <mergeCell ref="B89:F89"/>
    <mergeCell ref="G89:H89"/>
    <mergeCell ref="B6:E7"/>
    <mergeCell ref="F6:I7"/>
    <mergeCell ref="B8:I8"/>
    <mergeCell ref="B9:B10"/>
    <mergeCell ref="C9:C10"/>
    <mergeCell ref="D9:E9"/>
    <mergeCell ref="F9:I9"/>
    <mergeCell ref="B5:I5"/>
    <mergeCell ref="B1:I1"/>
    <mergeCell ref="B2:I2"/>
    <mergeCell ref="B3:E3"/>
    <mergeCell ref="F3:I4"/>
    <mergeCell ref="B4:E4"/>
  </mergeCells>
  <dataValidations count="3">
    <dataValidation type="list" allowBlank="1" showInputMessage="1" showErrorMessage="1" sqref="D69 D71">
      <formula1>$K$11:$K$12</formula1>
    </dataValidation>
    <dataValidation type="list" allowBlank="1" showInputMessage="1" showErrorMessage="1" sqref="D1:D10 D86:D92 D70 D13:D23 D25:D68 D72:D75">
      <formula1>#REF!</formula1>
    </dataValidation>
    <dataValidation type="list" allowBlank="1" showInputMessage="1" showErrorMessage="1" sqref="D24">
      <formula1>$K$13:$K$13</formula1>
    </dataValidation>
  </dataValidations>
  <pageMargins left="0.7" right="0.7" top="0.75" bottom="0.75" header="0.3" footer="0.3"/>
  <pageSetup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20"/>
  <sheetViews>
    <sheetView showGridLines="0" topLeftCell="C7" zoomScale="56" zoomScaleNormal="80" zoomScaleSheetLayoutView="100" workbookViewId="0">
      <selection activeCell="E8" sqref="E8:E9"/>
    </sheetView>
  </sheetViews>
  <sheetFormatPr baseColWidth="10" defaultColWidth="11.54296875" defaultRowHeight="15.5" x14ac:dyDescent="0.35"/>
  <cols>
    <col min="1" max="1" width="3.54296875" style="267" customWidth="1"/>
    <col min="2" max="2" width="8.81640625" style="267" bestFit="1" customWidth="1"/>
    <col min="3" max="3" width="6.453125" style="343" customWidth="1"/>
    <col min="4" max="4" width="31.54296875" style="343" customWidth="1"/>
    <col min="5" max="5" width="20.1796875" style="278" customWidth="1"/>
    <col min="6" max="21" width="13.54296875" style="272" customWidth="1"/>
    <col min="22" max="29" width="13.54296875" style="272" hidden="1" customWidth="1"/>
    <col min="30" max="30" width="20.54296875" style="273" hidden="1" customWidth="1"/>
    <col min="31" max="31" width="13.54296875" style="267" customWidth="1"/>
    <col min="32" max="32" width="13.81640625" style="267" bestFit="1" customWidth="1"/>
    <col min="33" max="16384" width="11.54296875" style="267"/>
  </cols>
  <sheetData>
    <row r="1" spans="2:32" ht="71.5" customHeight="1" x14ac:dyDescent="0.35">
      <c r="C1" s="268"/>
      <c r="D1" s="269"/>
      <c r="E1" s="270"/>
      <c r="F1" s="271"/>
      <c r="G1" s="269"/>
    </row>
    <row r="2" spans="2:32" ht="12" customHeight="1" x14ac:dyDescent="0.35">
      <c r="C2" s="530" t="s">
        <v>428</v>
      </c>
      <c r="D2" s="530"/>
      <c r="E2" s="531" t="s">
        <v>429</v>
      </c>
      <c r="F2" s="531"/>
      <c r="G2" s="531"/>
      <c r="H2" s="531"/>
      <c r="I2" s="531"/>
      <c r="J2" s="531"/>
      <c r="K2" s="531"/>
      <c r="L2" s="531"/>
      <c r="M2" s="531"/>
      <c r="N2" s="531"/>
      <c r="O2" s="531"/>
      <c r="P2" s="531"/>
      <c r="Q2" s="531"/>
      <c r="R2" s="531"/>
      <c r="S2" s="531"/>
      <c r="T2" s="531"/>
      <c r="U2" s="531"/>
      <c r="V2" s="531"/>
      <c r="W2" s="531"/>
      <c r="X2" s="531"/>
      <c r="Y2" s="531"/>
      <c r="Z2" s="531"/>
      <c r="AA2" s="531"/>
      <c r="AB2" s="531"/>
      <c r="AC2" s="531"/>
    </row>
    <row r="3" spans="2:32" ht="12" customHeight="1" x14ac:dyDescent="0.35">
      <c r="C3" s="532" t="s">
        <v>430</v>
      </c>
      <c r="D3" s="532"/>
      <c r="E3" s="533" t="s">
        <v>431</v>
      </c>
      <c r="F3" s="533"/>
      <c r="G3" s="533"/>
      <c r="H3" s="533"/>
      <c r="I3" s="533"/>
      <c r="J3" s="533"/>
      <c r="K3" s="533"/>
      <c r="L3" s="533"/>
      <c r="M3" s="533"/>
      <c r="N3" s="533"/>
      <c r="O3" s="533"/>
      <c r="P3" s="533"/>
      <c r="Q3" s="533"/>
      <c r="R3" s="533"/>
      <c r="S3" s="533"/>
      <c r="T3" s="533"/>
      <c r="U3" s="533"/>
      <c r="V3" s="533"/>
      <c r="W3" s="533"/>
      <c r="X3" s="533"/>
      <c r="Y3" s="533"/>
      <c r="Z3" s="533"/>
      <c r="AA3" s="533"/>
      <c r="AB3" s="533"/>
      <c r="AC3" s="533"/>
    </row>
    <row r="4" spans="2:32" ht="36.65" customHeight="1" x14ac:dyDescent="0.35">
      <c r="C4" s="274"/>
      <c r="D4" s="275" t="s">
        <v>432</v>
      </c>
      <c r="E4" s="276" t="s">
        <v>433</v>
      </c>
      <c r="F4" s="277"/>
      <c r="H4" s="534" t="s">
        <v>434</v>
      </c>
      <c r="I4" s="534"/>
      <c r="J4" s="534"/>
      <c r="K4" s="534"/>
      <c r="L4" s="534"/>
      <c r="M4" s="534"/>
      <c r="N4" s="534"/>
      <c r="O4" s="534"/>
      <c r="P4" s="534"/>
      <c r="Q4" s="534"/>
      <c r="R4" s="534"/>
      <c r="S4" s="534"/>
      <c r="T4" s="534"/>
      <c r="U4" s="534"/>
    </row>
    <row r="5" spans="2:32" ht="9" customHeight="1" thickBot="1" x14ac:dyDescent="0.85">
      <c r="C5" s="274"/>
      <c r="D5" s="274"/>
      <c r="H5" s="279"/>
      <c r="I5" s="279"/>
      <c r="J5" s="279"/>
      <c r="K5" s="279"/>
      <c r="L5" s="279"/>
      <c r="M5" s="279"/>
      <c r="N5" s="279"/>
      <c r="O5" s="279"/>
      <c r="P5" s="279"/>
      <c r="Q5" s="279"/>
      <c r="R5" s="279"/>
      <c r="S5" s="279"/>
      <c r="T5" s="279"/>
      <c r="U5" s="279"/>
    </row>
    <row r="6" spans="2:32" s="282" customFormat="1" ht="20.5" customHeight="1" x14ac:dyDescent="0.35">
      <c r="B6" s="280"/>
      <c r="C6" s="535" t="s">
        <v>435</v>
      </c>
      <c r="D6" s="537" t="s">
        <v>436</v>
      </c>
      <c r="E6" s="539" t="s">
        <v>437</v>
      </c>
      <c r="F6" s="522" t="s">
        <v>438</v>
      </c>
      <c r="G6" s="522"/>
      <c r="H6" s="522"/>
      <c r="I6" s="522"/>
      <c r="J6" s="522" t="s">
        <v>439</v>
      </c>
      <c r="K6" s="522"/>
      <c r="L6" s="522"/>
      <c r="M6" s="522"/>
      <c r="N6" s="522" t="s">
        <v>440</v>
      </c>
      <c r="O6" s="522"/>
      <c r="P6" s="522"/>
      <c r="Q6" s="522"/>
      <c r="R6" s="522" t="s">
        <v>441</v>
      </c>
      <c r="S6" s="522"/>
      <c r="T6" s="522"/>
      <c r="U6" s="522"/>
      <c r="V6" s="522" t="s">
        <v>442</v>
      </c>
      <c r="W6" s="522"/>
      <c r="X6" s="522"/>
      <c r="Y6" s="522"/>
      <c r="Z6" s="522" t="s">
        <v>443</v>
      </c>
      <c r="AA6" s="522"/>
      <c r="AB6" s="522"/>
      <c r="AC6" s="523"/>
      <c r="AD6" s="281"/>
    </row>
    <row r="7" spans="2:32" s="282" customFormat="1" ht="20.5" customHeight="1" thickBot="1" x14ac:dyDescent="0.4">
      <c r="B7" s="280"/>
      <c r="C7" s="536"/>
      <c r="D7" s="538"/>
      <c r="E7" s="540"/>
      <c r="F7" s="283" t="s">
        <v>444</v>
      </c>
      <c r="G7" s="283" t="s">
        <v>445</v>
      </c>
      <c r="H7" s="283" t="s">
        <v>446</v>
      </c>
      <c r="I7" s="283" t="s">
        <v>447</v>
      </c>
      <c r="J7" s="283" t="s">
        <v>448</v>
      </c>
      <c r="K7" s="283" t="s">
        <v>449</v>
      </c>
      <c r="L7" s="283" t="s">
        <v>450</v>
      </c>
      <c r="M7" s="283" t="s">
        <v>451</v>
      </c>
      <c r="N7" s="283" t="s">
        <v>452</v>
      </c>
      <c r="O7" s="283" t="s">
        <v>453</v>
      </c>
      <c r="P7" s="283" t="s">
        <v>454</v>
      </c>
      <c r="Q7" s="283" t="s">
        <v>455</v>
      </c>
      <c r="R7" s="283" t="s">
        <v>456</v>
      </c>
      <c r="S7" s="283" t="s">
        <v>457</v>
      </c>
      <c r="T7" s="283" t="s">
        <v>458</v>
      </c>
      <c r="U7" s="283" t="s">
        <v>459</v>
      </c>
      <c r="V7" s="283" t="s">
        <v>460</v>
      </c>
      <c r="W7" s="283" t="s">
        <v>461</v>
      </c>
      <c r="X7" s="283" t="s">
        <v>462</v>
      </c>
      <c r="Y7" s="283" t="s">
        <v>463</v>
      </c>
      <c r="Z7" s="283" t="s">
        <v>464</v>
      </c>
      <c r="AA7" s="283" t="s">
        <v>465</v>
      </c>
      <c r="AB7" s="283" t="s">
        <v>466</v>
      </c>
      <c r="AC7" s="284" t="s">
        <v>467</v>
      </c>
      <c r="AD7" s="281"/>
    </row>
    <row r="8" spans="2:32" s="292" customFormat="1" ht="12" customHeight="1" x14ac:dyDescent="0.3">
      <c r="B8" s="285" t="s">
        <v>468</v>
      </c>
      <c r="C8" s="524" t="s">
        <v>19</v>
      </c>
      <c r="D8" s="526" t="s">
        <v>20</v>
      </c>
      <c r="E8" s="528"/>
      <c r="F8" s="438"/>
      <c r="G8" s="381"/>
      <c r="H8" s="286"/>
      <c r="I8" s="287"/>
      <c r="J8" s="288"/>
      <c r="K8" s="289"/>
      <c r="L8" s="286"/>
      <c r="M8" s="287"/>
      <c r="N8" s="288"/>
      <c r="O8" s="289"/>
      <c r="P8" s="286"/>
      <c r="Q8" s="287"/>
      <c r="R8" s="288"/>
      <c r="S8" s="289"/>
      <c r="T8" s="286"/>
      <c r="U8" s="287"/>
      <c r="V8" s="288"/>
      <c r="W8" s="289"/>
      <c r="X8" s="286"/>
      <c r="Y8" s="287"/>
      <c r="Z8" s="288"/>
      <c r="AA8" s="289"/>
      <c r="AB8" s="286"/>
      <c r="AC8" s="290"/>
      <c r="AD8" s="291"/>
    </row>
    <row r="9" spans="2:32" s="299" customFormat="1" ht="12" customHeight="1" thickBot="1" x14ac:dyDescent="0.35">
      <c r="B9" s="293"/>
      <c r="C9" s="525"/>
      <c r="D9" s="527"/>
      <c r="E9" s="529"/>
      <c r="F9" s="382">
        <f>$E8*F8</f>
        <v>0</v>
      </c>
      <c r="G9" s="294">
        <f t="shared" ref="G9:AC11" si="0">$E8*G8</f>
        <v>0</v>
      </c>
      <c r="H9" s="294">
        <f t="shared" si="0"/>
        <v>0</v>
      </c>
      <c r="I9" s="295">
        <f t="shared" si="0"/>
        <v>0</v>
      </c>
      <c r="J9" s="296">
        <f t="shared" si="0"/>
        <v>0</v>
      </c>
      <c r="K9" s="294">
        <f t="shared" si="0"/>
        <v>0</v>
      </c>
      <c r="L9" s="294">
        <f t="shared" si="0"/>
        <v>0</v>
      </c>
      <c r="M9" s="295">
        <f t="shared" si="0"/>
        <v>0</v>
      </c>
      <c r="N9" s="296">
        <f t="shared" si="0"/>
        <v>0</v>
      </c>
      <c r="O9" s="294">
        <f t="shared" si="0"/>
        <v>0</v>
      </c>
      <c r="P9" s="294">
        <f t="shared" si="0"/>
        <v>0</v>
      </c>
      <c r="Q9" s="295">
        <f t="shared" si="0"/>
        <v>0</v>
      </c>
      <c r="R9" s="296">
        <f t="shared" si="0"/>
        <v>0</v>
      </c>
      <c r="S9" s="294">
        <f t="shared" si="0"/>
        <v>0</v>
      </c>
      <c r="T9" s="294">
        <f t="shared" si="0"/>
        <v>0</v>
      </c>
      <c r="U9" s="295">
        <f t="shared" si="0"/>
        <v>0</v>
      </c>
      <c r="V9" s="296">
        <f t="shared" si="0"/>
        <v>0</v>
      </c>
      <c r="W9" s="294">
        <f t="shared" si="0"/>
        <v>0</v>
      </c>
      <c r="X9" s="294">
        <f t="shared" si="0"/>
        <v>0</v>
      </c>
      <c r="Y9" s="295">
        <f t="shared" si="0"/>
        <v>0</v>
      </c>
      <c r="Z9" s="296">
        <f t="shared" si="0"/>
        <v>0</v>
      </c>
      <c r="AA9" s="294">
        <f t="shared" si="0"/>
        <v>0</v>
      </c>
      <c r="AB9" s="294">
        <f t="shared" si="0"/>
        <v>0</v>
      </c>
      <c r="AC9" s="297">
        <f t="shared" si="0"/>
        <v>0</v>
      </c>
      <c r="AD9" s="298">
        <f>SUM(F9:AC9)</f>
        <v>0</v>
      </c>
    </row>
    <row r="10" spans="2:32" s="292" customFormat="1" ht="12" customHeight="1" x14ac:dyDescent="0.3">
      <c r="B10" s="546" t="s">
        <v>469</v>
      </c>
      <c r="C10" s="524">
        <f>C8+1</f>
        <v>2</v>
      </c>
      <c r="D10" s="526" t="s">
        <v>470</v>
      </c>
      <c r="E10" s="544"/>
      <c r="F10" s="300">
        <v>0</v>
      </c>
      <c r="G10" s="301"/>
      <c r="H10" s="302"/>
      <c r="I10" s="303"/>
      <c r="J10" s="304"/>
      <c r="K10" s="301"/>
      <c r="L10" s="302"/>
      <c r="M10" s="303"/>
      <c r="N10" s="415"/>
      <c r="O10" s="427"/>
      <c r="P10" s="426"/>
      <c r="Q10" s="303"/>
      <c r="R10" s="304"/>
      <c r="S10" s="301"/>
      <c r="T10" s="302"/>
      <c r="U10" s="303"/>
      <c r="V10" s="304"/>
      <c r="W10" s="301"/>
      <c r="X10" s="302"/>
      <c r="Y10" s="303"/>
      <c r="Z10" s="304"/>
      <c r="AA10" s="301"/>
      <c r="AB10" s="302"/>
      <c r="AC10" s="305"/>
      <c r="AD10" s="291"/>
      <c r="AF10" s="306"/>
    </row>
    <row r="11" spans="2:32" s="299" customFormat="1" ht="12" customHeight="1" thickBot="1" x14ac:dyDescent="0.35">
      <c r="B11" s="547"/>
      <c r="C11" s="525"/>
      <c r="D11" s="527"/>
      <c r="E11" s="545"/>
      <c r="F11" s="307">
        <f>$E$10*F10</f>
        <v>0</v>
      </c>
      <c r="G11" s="294">
        <f t="shared" ref="G11:I11" si="1">$E$10*G10</f>
        <v>0</v>
      </c>
      <c r="H11" s="294">
        <f t="shared" si="1"/>
        <v>0</v>
      </c>
      <c r="I11" s="295">
        <f t="shared" si="1"/>
        <v>0</v>
      </c>
      <c r="J11" s="296">
        <f t="shared" si="0"/>
        <v>0</v>
      </c>
      <c r="K11" s="294">
        <f t="shared" si="0"/>
        <v>0</v>
      </c>
      <c r="L11" s="294">
        <f t="shared" si="0"/>
        <v>0</v>
      </c>
      <c r="M11" s="295">
        <f t="shared" si="0"/>
        <v>0</v>
      </c>
      <c r="N11" s="296">
        <f t="shared" si="0"/>
        <v>0</v>
      </c>
      <c r="O11" s="387">
        <f t="shared" si="0"/>
        <v>0</v>
      </c>
      <c r="P11" s="388">
        <f t="shared" si="0"/>
        <v>0</v>
      </c>
      <c r="Q11" s="295">
        <f t="shared" si="0"/>
        <v>0</v>
      </c>
      <c r="R11" s="296">
        <f t="shared" si="0"/>
        <v>0</v>
      </c>
      <c r="S11" s="294">
        <f t="shared" si="0"/>
        <v>0</v>
      </c>
      <c r="T11" s="294">
        <f t="shared" si="0"/>
        <v>0</v>
      </c>
      <c r="U11" s="295">
        <f t="shared" si="0"/>
        <v>0</v>
      </c>
      <c r="V11" s="296">
        <f t="shared" si="0"/>
        <v>0</v>
      </c>
      <c r="W11" s="294">
        <f t="shared" si="0"/>
        <v>0</v>
      </c>
      <c r="X11" s="294">
        <f t="shared" si="0"/>
        <v>0</v>
      </c>
      <c r="Y11" s="295">
        <f t="shared" si="0"/>
        <v>0</v>
      </c>
      <c r="Z11" s="296">
        <f t="shared" si="0"/>
        <v>0</v>
      </c>
      <c r="AA11" s="294">
        <f t="shared" si="0"/>
        <v>0</v>
      </c>
      <c r="AB11" s="294">
        <f t="shared" si="0"/>
        <v>0</v>
      </c>
      <c r="AC11" s="297">
        <f t="shared" si="0"/>
        <v>0</v>
      </c>
      <c r="AD11" s="298">
        <f>SUM(F11:AC11)</f>
        <v>0</v>
      </c>
      <c r="AE11" s="298"/>
    </row>
    <row r="12" spans="2:32" s="292" customFormat="1" ht="12" customHeight="1" x14ac:dyDescent="0.3">
      <c r="B12" s="547"/>
      <c r="C12" s="524">
        <f>C10+1</f>
        <v>3</v>
      </c>
      <c r="D12" s="526" t="s">
        <v>78</v>
      </c>
      <c r="E12" s="541"/>
      <c r="F12" s="300"/>
      <c r="G12" s="301"/>
      <c r="H12" s="302"/>
      <c r="I12" s="303"/>
      <c r="J12" s="304"/>
      <c r="K12" s="301"/>
      <c r="L12" s="302"/>
      <c r="M12" s="303"/>
      <c r="N12" s="304"/>
      <c r="O12" s="301"/>
      <c r="P12" s="302"/>
      <c r="Q12" s="303"/>
      <c r="R12" s="425"/>
      <c r="S12" s="301"/>
      <c r="T12" s="302"/>
      <c r="U12" s="303"/>
      <c r="V12" s="304"/>
      <c r="W12" s="301"/>
      <c r="X12" s="302"/>
      <c r="Y12" s="303"/>
      <c r="Z12" s="304"/>
      <c r="AA12" s="301"/>
      <c r="AB12" s="302"/>
      <c r="AC12" s="305"/>
      <c r="AD12" s="298"/>
      <c r="AF12" s="306"/>
    </row>
    <row r="13" spans="2:32" s="313" customFormat="1" ht="12" customHeight="1" thickBot="1" x14ac:dyDescent="0.35">
      <c r="B13" s="547"/>
      <c r="C13" s="525"/>
      <c r="D13" s="527"/>
      <c r="E13" s="529"/>
      <c r="F13" s="307">
        <f>$E$12*F12</f>
        <v>0</v>
      </c>
      <c r="G13" s="294">
        <f t="shared" ref="G13:AC13" si="2">$E$12*G12</f>
        <v>0</v>
      </c>
      <c r="H13" s="294">
        <f t="shared" si="2"/>
        <v>0</v>
      </c>
      <c r="I13" s="295">
        <f t="shared" si="2"/>
        <v>0</v>
      </c>
      <c r="J13" s="296">
        <f t="shared" si="2"/>
        <v>0</v>
      </c>
      <c r="K13" s="294">
        <f t="shared" si="2"/>
        <v>0</v>
      </c>
      <c r="L13" s="294">
        <f t="shared" si="2"/>
        <v>0</v>
      </c>
      <c r="M13" s="295">
        <f t="shared" si="2"/>
        <v>0</v>
      </c>
      <c r="N13" s="296">
        <f t="shared" si="2"/>
        <v>0</v>
      </c>
      <c r="O13" s="294">
        <f t="shared" si="2"/>
        <v>0</v>
      </c>
      <c r="P13" s="294">
        <f t="shared" si="2"/>
        <v>0</v>
      </c>
      <c r="Q13" s="295">
        <f t="shared" si="2"/>
        <v>0</v>
      </c>
      <c r="R13" s="399">
        <f t="shared" si="2"/>
        <v>0</v>
      </c>
      <c r="S13" s="294">
        <f t="shared" si="2"/>
        <v>0</v>
      </c>
      <c r="T13" s="294">
        <f t="shared" si="2"/>
        <v>0</v>
      </c>
      <c r="U13" s="295">
        <f t="shared" si="2"/>
        <v>0</v>
      </c>
      <c r="V13" s="308">
        <f t="shared" si="2"/>
        <v>0</v>
      </c>
      <c r="W13" s="309">
        <f t="shared" si="2"/>
        <v>0</v>
      </c>
      <c r="X13" s="309">
        <f t="shared" si="2"/>
        <v>0</v>
      </c>
      <c r="Y13" s="310">
        <f t="shared" si="2"/>
        <v>0</v>
      </c>
      <c r="Z13" s="308">
        <f t="shared" si="2"/>
        <v>0</v>
      </c>
      <c r="AA13" s="309">
        <f t="shared" si="2"/>
        <v>0</v>
      </c>
      <c r="AB13" s="309">
        <f t="shared" si="2"/>
        <v>0</v>
      </c>
      <c r="AC13" s="311">
        <f t="shared" si="2"/>
        <v>0</v>
      </c>
      <c r="AD13" s="312">
        <f>SUM(F13:AC13)</f>
        <v>0</v>
      </c>
    </row>
    <row r="14" spans="2:32" s="292" customFormat="1" ht="12" customHeight="1" x14ac:dyDescent="0.3">
      <c r="B14" s="547"/>
      <c r="C14" s="524">
        <f>C12+1</f>
        <v>4</v>
      </c>
      <c r="D14" s="526" t="s">
        <v>85</v>
      </c>
      <c r="E14" s="541"/>
      <c r="F14" s="300"/>
      <c r="G14" s="301"/>
      <c r="H14" s="302"/>
      <c r="I14" s="303"/>
      <c r="J14" s="304"/>
      <c r="K14" s="301"/>
      <c r="L14" s="302"/>
      <c r="M14" s="303"/>
      <c r="N14" s="304"/>
      <c r="O14" s="301"/>
      <c r="P14" s="302"/>
      <c r="Q14" s="303"/>
      <c r="R14" s="304"/>
      <c r="S14" s="391"/>
      <c r="T14" s="421"/>
      <c r="U14" s="303"/>
      <c r="V14" s="304"/>
      <c r="W14" s="301"/>
      <c r="X14" s="302"/>
      <c r="Y14" s="303"/>
      <c r="Z14" s="304"/>
      <c r="AA14" s="301"/>
      <c r="AB14" s="302"/>
      <c r="AC14" s="305"/>
      <c r="AD14" s="298"/>
      <c r="AF14" s="306"/>
    </row>
    <row r="15" spans="2:32" s="313" customFormat="1" ht="12" customHeight="1" thickBot="1" x14ac:dyDescent="0.35">
      <c r="B15" s="547"/>
      <c r="C15" s="525"/>
      <c r="D15" s="527"/>
      <c r="E15" s="529"/>
      <c r="F15" s="307">
        <f>$E$14*F14</f>
        <v>0</v>
      </c>
      <c r="G15" s="294">
        <f t="shared" ref="G15:AC15" si="3">$E$14*G14</f>
        <v>0</v>
      </c>
      <c r="H15" s="294">
        <f t="shared" si="3"/>
        <v>0</v>
      </c>
      <c r="I15" s="295">
        <f t="shared" si="3"/>
        <v>0</v>
      </c>
      <c r="J15" s="296">
        <f>$E$14*J14</f>
        <v>0</v>
      </c>
      <c r="K15" s="294">
        <f t="shared" si="3"/>
        <v>0</v>
      </c>
      <c r="L15" s="294">
        <f t="shared" si="3"/>
        <v>0</v>
      </c>
      <c r="M15" s="295">
        <f t="shared" si="3"/>
        <v>0</v>
      </c>
      <c r="N15" s="296">
        <f t="shared" si="3"/>
        <v>0</v>
      </c>
      <c r="O15" s="294">
        <f t="shared" si="3"/>
        <v>0</v>
      </c>
      <c r="P15" s="294">
        <f t="shared" si="3"/>
        <v>0</v>
      </c>
      <c r="Q15" s="295">
        <f t="shared" si="3"/>
        <v>0</v>
      </c>
      <c r="R15" s="296">
        <f t="shared" si="3"/>
        <v>0</v>
      </c>
      <c r="S15" s="388">
        <f t="shared" si="3"/>
        <v>0</v>
      </c>
      <c r="T15" s="388">
        <f t="shared" si="3"/>
        <v>0</v>
      </c>
      <c r="U15" s="295">
        <f t="shared" si="3"/>
        <v>0</v>
      </c>
      <c r="V15" s="308">
        <f t="shared" si="3"/>
        <v>0</v>
      </c>
      <c r="W15" s="309">
        <f t="shared" si="3"/>
        <v>0</v>
      </c>
      <c r="X15" s="309">
        <f t="shared" si="3"/>
        <v>0</v>
      </c>
      <c r="Y15" s="310">
        <f t="shared" si="3"/>
        <v>0</v>
      </c>
      <c r="Z15" s="308">
        <f t="shared" si="3"/>
        <v>0</v>
      </c>
      <c r="AA15" s="309">
        <f t="shared" si="3"/>
        <v>0</v>
      </c>
      <c r="AB15" s="309">
        <f t="shared" si="3"/>
        <v>0</v>
      </c>
      <c r="AC15" s="311">
        <f t="shared" si="3"/>
        <v>0</v>
      </c>
      <c r="AD15" s="312">
        <f>SUM(F15:AC15)</f>
        <v>0</v>
      </c>
    </row>
    <row r="16" spans="2:32" s="292" customFormat="1" ht="12" customHeight="1" x14ac:dyDescent="0.3">
      <c r="B16" s="547"/>
      <c r="C16" s="524">
        <f>C14+1</f>
        <v>5</v>
      </c>
      <c r="D16" s="526" t="s">
        <v>111</v>
      </c>
      <c r="E16" s="541"/>
      <c r="F16" s="300"/>
      <c r="G16" s="301"/>
      <c r="H16" s="302"/>
      <c r="I16" s="303"/>
      <c r="J16" s="304"/>
      <c r="K16" s="301"/>
      <c r="L16" s="302"/>
      <c r="M16" s="303"/>
      <c r="N16" s="304"/>
      <c r="O16" s="301"/>
      <c r="P16" s="302"/>
      <c r="Q16" s="303"/>
      <c r="R16" s="304"/>
      <c r="S16" s="389"/>
      <c r="T16" s="401">
        <v>0.45</v>
      </c>
      <c r="U16" s="390">
        <v>0.55000000000000004</v>
      </c>
      <c r="V16" s="304"/>
      <c r="W16" s="301"/>
      <c r="X16" s="302"/>
      <c r="Y16" s="303"/>
      <c r="Z16" s="304"/>
      <c r="AA16" s="301"/>
      <c r="AB16" s="302"/>
      <c r="AC16" s="305"/>
      <c r="AD16" s="298"/>
      <c r="AF16" s="306"/>
    </row>
    <row r="17" spans="2:32" s="313" customFormat="1" ht="12" customHeight="1" thickBot="1" x14ac:dyDescent="0.35">
      <c r="B17" s="547"/>
      <c r="C17" s="525"/>
      <c r="D17" s="527"/>
      <c r="E17" s="529"/>
      <c r="F17" s="307">
        <f>$E$16*F16</f>
        <v>0</v>
      </c>
      <c r="G17" s="294">
        <f>$E$16*G16</f>
        <v>0</v>
      </c>
      <c r="H17" s="294">
        <f t="shared" ref="H17:AC17" si="4">$E$16*H16</f>
        <v>0</v>
      </c>
      <c r="I17" s="295">
        <f t="shared" si="4"/>
        <v>0</v>
      </c>
      <c r="J17" s="296">
        <f t="shared" si="4"/>
        <v>0</v>
      </c>
      <c r="K17" s="294">
        <f t="shared" si="4"/>
        <v>0</v>
      </c>
      <c r="L17" s="294">
        <f t="shared" si="4"/>
        <v>0</v>
      </c>
      <c r="M17" s="295">
        <f t="shared" si="4"/>
        <v>0</v>
      </c>
      <c r="N17" s="296">
        <f t="shared" si="4"/>
        <v>0</v>
      </c>
      <c r="O17" s="294">
        <f t="shared" si="4"/>
        <v>0</v>
      </c>
      <c r="P17" s="294">
        <f t="shared" si="4"/>
        <v>0</v>
      </c>
      <c r="Q17" s="295">
        <f t="shared" si="4"/>
        <v>0</v>
      </c>
      <c r="R17" s="296">
        <f t="shared" si="4"/>
        <v>0</v>
      </c>
      <c r="S17" s="294">
        <f t="shared" si="4"/>
        <v>0</v>
      </c>
      <c r="T17" s="388">
        <f t="shared" si="4"/>
        <v>0</v>
      </c>
      <c r="U17" s="393">
        <f t="shared" si="4"/>
        <v>0</v>
      </c>
      <c r="V17" s="308">
        <f t="shared" si="4"/>
        <v>0</v>
      </c>
      <c r="W17" s="309">
        <f t="shared" si="4"/>
        <v>0</v>
      </c>
      <c r="X17" s="309">
        <f t="shared" si="4"/>
        <v>0</v>
      </c>
      <c r="Y17" s="310">
        <f t="shared" si="4"/>
        <v>0</v>
      </c>
      <c r="Z17" s="308">
        <f t="shared" si="4"/>
        <v>0</v>
      </c>
      <c r="AA17" s="309">
        <f t="shared" si="4"/>
        <v>0</v>
      </c>
      <c r="AB17" s="309">
        <f t="shared" si="4"/>
        <v>0</v>
      </c>
      <c r="AC17" s="311">
        <f t="shared" si="4"/>
        <v>0</v>
      </c>
      <c r="AD17" s="312">
        <f>SUM(F17:AC17)</f>
        <v>0</v>
      </c>
    </row>
    <row r="18" spans="2:32" s="292" customFormat="1" ht="12" customHeight="1" x14ac:dyDescent="0.3">
      <c r="B18" s="547"/>
      <c r="C18" s="524">
        <f>C16+1</f>
        <v>6</v>
      </c>
      <c r="D18" s="526" t="s">
        <v>471</v>
      </c>
      <c r="E18" s="541"/>
      <c r="F18" s="300"/>
      <c r="G18" s="301"/>
      <c r="H18" s="302"/>
      <c r="I18" s="303"/>
      <c r="J18" s="304"/>
      <c r="K18" s="301"/>
      <c r="L18" s="302"/>
      <c r="M18" s="303"/>
      <c r="N18" s="304"/>
      <c r="O18" s="389"/>
      <c r="P18" s="401">
        <v>0.05</v>
      </c>
      <c r="Q18" s="385">
        <v>0.35</v>
      </c>
      <c r="R18" s="384">
        <v>0.6</v>
      </c>
      <c r="S18" s="301"/>
      <c r="T18" s="302"/>
      <c r="U18" s="303"/>
      <c r="V18" s="304"/>
      <c r="W18" s="301"/>
      <c r="X18" s="302"/>
      <c r="Y18" s="303"/>
      <c r="Z18" s="304"/>
      <c r="AA18" s="301"/>
      <c r="AB18" s="302"/>
      <c r="AC18" s="305"/>
      <c r="AD18" s="298"/>
    </row>
    <row r="19" spans="2:32" s="313" customFormat="1" ht="12" customHeight="1" thickBot="1" x14ac:dyDescent="0.35">
      <c r="B19" s="547"/>
      <c r="C19" s="525"/>
      <c r="D19" s="527"/>
      <c r="E19" s="529"/>
      <c r="F19" s="307">
        <f>$E$18*F18</f>
        <v>0</v>
      </c>
      <c r="G19" s="294">
        <f t="shared" ref="G19:AC19" si="5">$E$18*G18</f>
        <v>0</v>
      </c>
      <c r="H19" s="294">
        <f t="shared" si="5"/>
        <v>0</v>
      </c>
      <c r="I19" s="295">
        <f t="shared" si="5"/>
        <v>0</v>
      </c>
      <c r="J19" s="296">
        <f t="shared" si="5"/>
        <v>0</v>
      </c>
      <c r="K19" s="294">
        <f t="shared" si="5"/>
        <v>0</v>
      </c>
      <c r="L19" s="294">
        <f t="shared" si="5"/>
        <v>0</v>
      </c>
      <c r="M19" s="295">
        <f t="shared" si="5"/>
        <v>0</v>
      </c>
      <c r="N19" s="296">
        <f t="shared" si="5"/>
        <v>0</v>
      </c>
      <c r="O19" s="294">
        <f t="shared" si="5"/>
        <v>0</v>
      </c>
      <c r="P19" s="388">
        <f t="shared" si="5"/>
        <v>0</v>
      </c>
      <c r="Q19" s="393">
        <f t="shared" si="5"/>
        <v>0</v>
      </c>
      <c r="R19" s="399">
        <f t="shared" si="5"/>
        <v>0</v>
      </c>
      <c r="S19" s="294">
        <f t="shared" si="5"/>
        <v>0</v>
      </c>
      <c r="T19" s="294">
        <f t="shared" si="5"/>
        <v>0</v>
      </c>
      <c r="U19" s="295">
        <f t="shared" si="5"/>
        <v>0</v>
      </c>
      <c r="V19" s="308">
        <f t="shared" si="5"/>
        <v>0</v>
      </c>
      <c r="W19" s="309">
        <f t="shared" si="5"/>
        <v>0</v>
      </c>
      <c r="X19" s="309">
        <f t="shared" si="5"/>
        <v>0</v>
      </c>
      <c r="Y19" s="310">
        <f t="shared" si="5"/>
        <v>0</v>
      </c>
      <c r="Z19" s="308">
        <f t="shared" si="5"/>
        <v>0</v>
      </c>
      <c r="AA19" s="309">
        <f t="shared" si="5"/>
        <v>0</v>
      </c>
      <c r="AB19" s="309">
        <f t="shared" si="5"/>
        <v>0</v>
      </c>
      <c r="AC19" s="311">
        <f t="shared" si="5"/>
        <v>0</v>
      </c>
      <c r="AD19" s="312">
        <f>SUM(F19:AC19)</f>
        <v>0</v>
      </c>
    </row>
    <row r="20" spans="2:32" s="292" customFormat="1" ht="12" customHeight="1" x14ac:dyDescent="0.3">
      <c r="B20" s="547"/>
      <c r="C20" s="524">
        <f>C18+1</f>
        <v>7</v>
      </c>
      <c r="D20" s="526" t="s">
        <v>472</v>
      </c>
      <c r="E20" s="541"/>
      <c r="F20" s="300"/>
      <c r="G20" s="301"/>
      <c r="H20" s="302"/>
      <c r="I20" s="303"/>
      <c r="J20" s="304"/>
      <c r="K20" s="301"/>
      <c r="L20" s="302"/>
      <c r="M20" s="303"/>
      <c r="N20" s="304"/>
      <c r="O20" s="301"/>
      <c r="P20" s="398"/>
      <c r="Q20" s="406">
        <v>0.1</v>
      </c>
      <c r="R20" s="404">
        <v>0.8</v>
      </c>
      <c r="S20" s="400">
        <v>0.1</v>
      </c>
      <c r="T20" s="302"/>
      <c r="U20" s="303"/>
      <c r="V20" s="304"/>
      <c r="W20" s="301"/>
      <c r="X20" s="302"/>
      <c r="Y20" s="303"/>
      <c r="Z20" s="304"/>
      <c r="AA20" s="301"/>
      <c r="AB20" s="302"/>
      <c r="AC20" s="305"/>
      <c r="AD20" s="298"/>
    </row>
    <row r="21" spans="2:32" s="313" customFormat="1" ht="12" customHeight="1" thickBot="1" x14ac:dyDescent="0.35">
      <c r="B21" s="547"/>
      <c r="C21" s="525"/>
      <c r="D21" s="527"/>
      <c r="E21" s="529"/>
      <c r="F21" s="307">
        <f>$E$20*F20</f>
        <v>0</v>
      </c>
      <c r="G21" s="294">
        <f t="shared" ref="G21:AC21" si="6">$E$20*G20</f>
        <v>0</v>
      </c>
      <c r="H21" s="294">
        <f t="shared" si="6"/>
        <v>0</v>
      </c>
      <c r="I21" s="295">
        <f t="shared" si="6"/>
        <v>0</v>
      </c>
      <c r="J21" s="296">
        <f t="shared" si="6"/>
        <v>0</v>
      </c>
      <c r="K21" s="294">
        <f t="shared" si="6"/>
        <v>0</v>
      </c>
      <c r="L21" s="294">
        <f t="shared" si="6"/>
        <v>0</v>
      </c>
      <c r="M21" s="295">
        <f t="shared" si="6"/>
        <v>0</v>
      </c>
      <c r="N21" s="296">
        <f t="shared" si="6"/>
        <v>0</v>
      </c>
      <c r="O21" s="294">
        <f t="shared" si="6"/>
        <v>0</v>
      </c>
      <c r="P21" s="294">
        <f t="shared" si="6"/>
        <v>0</v>
      </c>
      <c r="Q21" s="393">
        <f t="shared" si="6"/>
        <v>0</v>
      </c>
      <c r="R21" s="402">
        <f t="shared" si="6"/>
        <v>0</v>
      </c>
      <c r="S21" s="388">
        <f>$E$20*S20</f>
        <v>0</v>
      </c>
      <c r="T21" s="294">
        <f t="shared" si="6"/>
        <v>0</v>
      </c>
      <c r="U21" s="295">
        <f t="shared" si="6"/>
        <v>0</v>
      </c>
      <c r="V21" s="308">
        <f t="shared" si="6"/>
        <v>0</v>
      </c>
      <c r="W21" s="309">
        <f t="shared" si="6"/>
        <v>0</v>
      </c>
      <c r="X21" s="309">
        <f t="shared" si="6"/>
        <v>0</v>
      </c>
      <c r="Y21" s="310">
        <f t="shared" si="6"/>
        <v>0</v>
      </c>
      <c r="Z21" s="308">
        <f t="shared" si="6"/>
        <v>0</v>
      </c>
      <c r="AA21" s="309">
        <f t="shared" si="6"/>
        <v>0</v>
      </c>
      <c r="AB21" s="309">
        <f t="shared" si="6"/>
        <v>0</v>
      </c>
      <c r="AC21" s="311">
        <f t="shared" si="6"/>
        <v>0</v>
      </c>
      <c r="AD21" s="312">
        <f>SUM(F21:AC21)</f>
        <v>0</v>
      </c>
    </row>
    <row r="22" spans="2:32" s="292" customFormat="1" ht="12" customHeight="1" x14ac:dyDescent="0.3">
      <c r="B22" s="547"/>
      <c r="C22" s="524">
        <f>C20+1</f>
        <v>8</v>
      </c>
      <c r="D22" s="314" t="s">
        <v>272</v>
      </c>
      <c r="E22" s="541"/>
      <c r="F22" s="300"/>
      <c r="G22" s="301"/>
      <c r="H22" s="302"/>
      <c r="I22" s="303"/>
      <c r="J22" s="304"/>
      <c r="K22" s="301"/>
      <c r="L22" s="302"/>
      <c r="M22" s="303"/>
      <c r="N22" s="304"/>
      <c r="O22" s="301"/>
      <c r="P22" s="302"/>
      <c r="Q22" s="303"/>
      <c r="R22" s="304"/>
      <c r="S22" s="301"/>
      <c r="T22" s="396"/>
      <c r="U22" s="390">
        <v>1</v>
      </c>
      <c r="V22" s="304"/>
      <c r="W22" s="301"/>
      <c r="X22" s="302"/>
      <c r="Y22" s="303"/>
      <c r="Z22" s="304"/>
      <c r="AA22" s="301"/>
      <c r="AB22" s="302"/>
      <c r="AC22" s="305"/>
      <c r="AD22" s="298"/>
    </row>
    <row r="23" spans="2:32" s="313" customFormat="1" ht="12" customHeight="1" thickBot="1" x14ac:dyDescent="0.35">
      <c r="B23" s="547"/>
      <c r="C23" s="525"/>
      <c r="D23" s="315"/>
      <c r="E23" s="529"/>
      <c r="F23" s="307">
        <f>$E$22*F22</f>
        <v>0</v>
      </c>
      <c r="G23" s="294">
        <f t="shared" ref="G23:AC23" si="7">$E$22*G22</f>
        <v>0</v>
      </c>
      <c r="H23" s="294">
        <f t="shared" si="7"/>
        <v>0</v>
      </c>
      <c r="I23" s="295">
        <f t="shared" si="7"/>
        <v>0</v>
      </c>
      <c r="J23" s="296">
        <f t="shared" si="7"/>
        <v>0</v>
      </c>
      <c r="K23" s="294">
        <f t="shared" si="7"/>
        <v>0</v>
      </c>
      <c r="L23" s="294">
        <f t="shared" si="7"/>
        <v>0</v>
      </c>
      <c r="M23" s="295">
        <f t="shared" si="7"/>
        <v>0</v>
      </c>
      <c r="N23" s="296">
        <f t="shared" si="7"/>
        <v>0</v>
      </c>
      <c r="O23" s="294">
        <f t="shared" si="7"/>
        <v>0</v>
      </c>
      <c r="P23" s="294">
        <f t="shared" si="7"/>
        <v>0</v>
      </c>
      <c r="Q23" s="295">
        <f t="shared" si="7"/>
        <v>0</v>
      </c>
      <c r="R23" s="296">
        <f t="shared" si="7"/>
        <v>0</v>
      </c>
      <c r="S23" s="294">
        <f t="shared" si="7"/>
        <v>0</v>
      </c>
      <c r="T23" s="294">
        <f t="shared" si="7"/>
        <v>0</v>
      </c>
      <c r="U23" s="395">
        <f t="shared" si="7"/>
        <v>0</v>
      </c>
      <c r="V23" s="308">
        <f t="shared" si="7"/>
        <v>0</v>
      </c>
      <c r="W23" s="309">
        <f t="shared" si="7"/>
        <v>0</v>
      </c>
      <c r="X23" s="309">
        <f t="shared" si="7"/>
        <v>0</v>
      </c>
      <c r="Y23" s="310">
        <f t="shared" si="7"/>
        <v>0</v>
      </c>
      <c r="Z23" s="308">
        <f t="shared" si="7"/>
        <v>0</v>
      </c>
      <c r="AA23" s="309">
        <f t="shared" si="7"/>
        <v>0</v>
      </c>
      <c r="AB23" s="309">
        <f t="shared" si="7"/>
        <v>0</v>
      </c>
      <c r="AC23" s="311">
        <f t="shared" si="7"/>
        <v>0</v>
      </c>
      <c r="AD23" s="312">
        <f>SUM(F23:AC23)</f>
        <v>0</v>
      </c>
    </row>
    <row r="24" spans="2:32" s="292" customFormat="1" ht="12" customHeight="1" x14ac:dyDescent="0.3">
      <c r="B24" s="547"/>
      <c r="C24" s="524">
        <f>C22+1</f>
        <v>9</v>
      </c>
      <c r="D24" s="526" t="s">
        <v>312</v>
      </c>
      <c r="E24" s="541"/>
      <c r="F24" s="300"/>
      <c r="G24" s="301"/>
      <c r="H24" s="302"/>
      <c r="I24" s="303"/>
      <c r="J24" s="304"/>
      <c r="K24" s="301"/>
      <c r="L24" s="302"/>
      <c r="M24" s="303"/>
      <c r="N24" s="304"/>
      <c r="O24" s="301"/>
      <c r="P24" s="302"/>
      <c r="Q24" s="303"/>
      <c r="R24" s="304"/>
      <c r="S24" s="301"/>
      <c r="T24" s="398"/>
      <c r="U24" s="390">
        <v>1</v>
      </c>
      <c r="V24" s="304"/>
      <c r="W24" s="301"/>
      <c r="X24" s="302"/>
      <c r="Y24" s="303"/>
      <c r="Z24" s="304"/>
      <c r="AA24" s="301"/>
      <c r="AB24" s="302"/>
      <c r="AC24" s="305"/>
      <c r="AD24" s="298"/>
    </row>
    <row r="25" spans="2:32" s="313" customFormat="1" ht="12" customHeight="1" thickBot="1" x14ac:dyDescent="0.35">
      <c r="B25" s="547"/>
      <c r="C25" s="525"/>
      <c r="D25" s="527"/>
      <c r="E25" s="529"/>
      <c r="F25" s="307">
        <f>$E$24*F24</f>
        <v>0</v>
      </c>
      <c r="G25" s="294">
        <f t="shared" ref="G25:AC25" si="8">$E$24*G24</f>
        <v>0</v>
      </c>
      <c r="H25" s="294">
        <f t="shared" si="8"/>
        <v>0</v>
      </c>
      <c r="I25" s="295">
        <f t="shared" si="8"/>
        <v>0</v>
      </c>
      <c r="J25" s="296">
        <f t="shared" si="8"/>
        <v>0</v>
      </c>
      <c r="K25" s="294">
        <f t="shared" si="8"/>
        <v>0</v>
      </c>
      <c r="L25" s="294">
        <f t="shared" si="8"/>
        <v>0</v>
      </c>
      <c r="M25" s="295">
        <f t="shared" si="8"/>
        <v>0</v>
      </c>
      <c r="N25" s="296">
        <f t="shared" si="8"/>
        <v>0</v>
      </c>
      <c r="O25" s="294">
        <f t="shared" si="8"/>
        <v>0</v>
      </c>
      <c r="P25" s="294">
        <f t="shared" si="8"/>
        <v>0</v>
      </c>
      <c r="Q25" s="295">
        <f t="shared" si="8"/>
        <v>0</v>
      </c>
      <c r="R25" s="296">
        <f t="shared" si="8"/>
        <v>0</v>
      </c>
      <c r="S25" s="294">
        <f t="shared" si="8"/>
        <v>0</v>
      </c>
      <c r="T25" s="294">
        <f t="shared" si="8"/>
        <v>0</v>
      </c>
      <c r="U25" s="395">
        <f t="shared" si="8"/>
        <v>0</v>
      </c>
      <c r="V25" s="308">
        <f t="shared" si="8"/>
        <v>0</v>
      </c>
      <c r="W25" s="309">
        <f t="shared" si="8"/>
        <v>0</v>
      </c>
      <c r="X25" s="309">
        <f t="shared" si="8"/>
        <v>0</v>
      </c>
      <c r="Y25" s="310">
        <f t="shared" si="8"/>
        <v>0</v>
      </c>
      <c r="Z25" s="308">
        <f t="shared" si="8"/>
        <v>0</v>
      </c>
      <c r="AA25" s="309">
        <f t="shared" si="8"/>
        <v>0</v>
      </c>
      <c r="AB25" s="309">
        <f t="shared" si="8"/>
        <v>0</v>
      </c>
      <c r="AC25" s="311">
        <f t="shared" si="8"/>
        <v>0</v>
      </c>
      <c r="AD25" s="312">
        <f>SUM(F25:AC25)</f>
        <v>0</v>
      </c>
    </row>
    <row r="26" spans="2:32" s="292" customFormat="1" ht="12" customHeight="1" x14ac:dyDescent="0.3">
      <c r="B26" s="547"/>
      <c r="C26" s="542">
        <f>C24+1</f>
        <v>10</v>
      </c>
      <c r="D26" s="526" t="s">
        <v>473</v>
      </c>
      <c r="E26" s="544"/>
      <c r="F26" s="300"/>
      <c r="G26" s="301"/>
      <c r="H26" s="302"/>
      <c r="I26" s="303"/>
      <c r="J26" s="304"/>
      <c r="K26" s="301"/>
      <c r="L26" s="302"/>
      <c r="M26" s="303"/>
      <c r="N26" s="304"/>
      <c r="O26" s="301"/>
      <c r="P26" s="302"/>
      <c r="Q26" s="303"/>
      <c r="R26" s="304"/>
      <c r="S26" s="301"/>
      <c r="T26" s="302"/>
      <c r="U26" s="397">
        <v>1</v>
      </c>
      <c r="V26" s="304"/>
      <c r="W26" s="301"/>
      <c r="X26" s="302"/>
      <c r="Y26" s="303"/>
      <c r="Z26" s="304"/>
      <c r="AA26" s="301"/>
      <c r="AB26" s="302"/>
      <c r="AC26" s="305"/>
      <c r="AD26" s="298"/>
    </row>
    <row r="27" spans="2:32" s="313" customFormat="1" ht="12" customHeight="1" thickBot="1" x14ac:dyDescent="0.35">
      <c r="B27" s="549"/>
      <c r="C27" s="543"/>
      <c r="D27" s="527"/>
      <c r="E27" s="545"/>
      <c r="F27" s="307">
        <f>$E$26*F26</f>
        <v>0</v>
      </c>
      <c r="G27" s="294">
        <f t="shared" ref="G27:AC27" si="9">$E$26*G26</f>
        <v>0</v>
      </c>
      <c r="H27" s="294">
        <f t="shared" si="9"/>
        <v>0</v>
      </c>
      <c r="I27" s="295">
        <f t="shared" si="9"/>
        <v>0</v>
      </c>
      <c r="J27" s="296">
        <f t="shared" si="9"/>
        <v>0</v>
      </c>
      <c r="K27" s="294">
        <f t="shared" si="9"/>
        <v>0</v>
      </c>
      <c r="L27" s="294">
        <f t="shared" si="9"/>
        <v>0</v>
      </c>
      <c r="M27" s="295">
        <f t="shared" si="9"/>
        <v>0</v>
      </c>
      <c r="N27" s="296">
        <f t="shared" si="9"/>
        <v>0</v>
      </c>
      <c r="O27" s="294">
        <f t="shared" si="9"/>
        <v>0</v>
      </c>
      <c r="P27" s="294">
        <f t="shared" si="9"/>
        <v>0</v>
      </c>
      <c r="Q27" s="295">
        <f t="shared" si="9"/>
        <v>0</v>
      </c>
      <c r="R27" s="296">
        <f t="shared" si="9"/>
        <v>0</v>
      </c>
      <c r="S27" s="294">
        <f t="shared" si="9"/>
        <v>0</v>
      </c>
      <c r="T27" s="294">
        <f t="shared" si="9"/>
        <v>0</v>
      </c>
      <c r="U27" s="393">
        <f t="shared" si="9"/>
        <v>0</v>
      </c>
      <c r="V27" s="308">
        <f t="shared" si="9"/>
        <v>0</v>
      </c>
      <c r="W27" s="309">
        <f t="shared" si="9"/>
        <v>0</v>
      </c>
      <c r="X27" s="309">
        <f t="shared" si="9"/>
        <v>0</v>
      </c>
      <c r="Y27" s="310">
        <f t="shared" si="9"/>
        <v>0</v>
      </c>
      <c r="Z27" s="308">
        <f t="shared" si="9"/>
        <v>0</v>
      </c>
      <c r="AA27" s="309">
        <f t="shared" si="9"/>
        <v>0</v>
      </c>
      <c r="AB27" s="309">
        <f t="shared" si="9"/>
        <v>0</v>
      </c>
      <c r="AC27" s="311">
        <f t="shared" si="9"/>
        <v>0</v>
      </c>
      <c r="AD27" s="312">
        <f>SUM(F27:AC27)</f>
        <v>0</v>
      </c>
    </row>
    <row r="28" spans="2:32" s="292" customFormat="1" ht="12" customHeight="1" x14ac:dyDescent="0.3">
      <c r="B28" s="546" t="s">
        <v>474</v>
      </c>
      <c r="C28" s="524">
        <v>2</v>
      </c>
      <c r="D28" s="550" t="s">
        <v>470</v>
      </c>
      <c r="E28" s="541"/>
      <c r="F28" s="414">
        <v>0.1</v>
      </c>
      <c r="G28" s="385">
        <v>0.25</v>
      </c>
      <c r="H28" s="302"/>
      <c r="I28" s="303"/>
      <c r="J28" s="304"/>
      <c r="K28" s="301"/>
      <c r="L28" s="302"/>
      <c r="M28" s="303"/>
      <c r="N28" s="415"/>
      <c r="O28" s="420">
        <v>0.35</v>
      </c>
      <c r="P28" s="385">
        <v>0.3</v>
      </c>
      <c r="Q28" s="303"/>
      <c r="R28" s="304"/>
      <c r="S28" s="301"/>
      <c r="T28" s="302"/>
      <c r="U28" s="303"/>
      <c r="V28" s="304"/>
      <c r="W28" s="301"/>
      <c r="X28" s="302"/>
      <c r="Y28" s="303"/>
      <c r="Z28" s="304"/>
      <c r="AA28" s="301"/>
      <c r="AB28" s="302"/>
      <c r="AC28" s="305"/>
      <c r="AD28" s="298"/>
    </row>
    <row r="29" spans="2:32" s="313" customFormat="1" ht="12" customHeight="1" thickBot="1" x14ac:dyDescent="0.35">
      <c r="B29" s="547"/>
      <c r="C29" s="525"/>
      <c r="D29" s="551"/>
      <c r="E29" s="529"/>
      <c r="F29" s="435">
        <f>$E$28*F28</f>
        <v>0</v>
      </c>
      <c r="G29" s="428">
        <f t="shared" ref="G29:AC29" si="10">$E$28*G28</f>
        <v>0</v>
      </c>
      <c r="H29" s="383">
        <f t="shared" si="10"/>
        <v>0</v>
      </c>
      <c r="I29" s="295">
        <f t="shared" si="10"/>
        <v>0</v>
      </c>
      <c r="J29" s="296">
        <f t="shared" si="10"/>
        <v>0</v>
      </c>
      <c r="K29" s="294">
        <f t="shared" si="10"/>
        <v>0</v>
      </c>
      <c r="L29" s="294">
        <f t="shared" si="10"/>
        <v>0</v>
      </c>
      <c r="M29" s="295">
        <f t="shared" si="10"/>
        <v>0</v>
      </c>
      <c r="N29" s="296">
        <f t="shared" si="10"/>
        <v>0</v>
      </c>
      <c r="O29" s="388">
        <f t="shared" si="10"/>
        <v>0</v>
      </c>
      <c r="P29" s="388">
        <f t="shared" si="10"/>
        <v>0</v>
      </c>
      <c r="Q29" s="295">
        <f t="shared" si="10"/>
        <v>0</v>
      </c>
      <c r="R29" s="296">
        <f t="shared" si="10"/>
        <v>0</v>
      </c>
      <c r="S29" s="294">
        <f t="shared" si="10"/>
        <v>0</v>
      </c>
      <c r="T29" s="294">
        <f t="shared" si="10"/>
        <v>0</v>
      </c>
      <c r="U29" s="295">
        <f t="shared" si="10"/>
        <v>0</v>
      </c>
      <c r="V29" s="308">
        <f t="shared" si="10"/>
        <v>0</v>
      </c>
      <c r="W29" s="309">
        <f t="shared" si="10"/>
        <v>0</v>
      </c>
      <c r="X29" s="309">
        <f t="shared" si="10"/>
        <v>0</v>
      </c>
      <c r="Y29" s="310">
        <f t="shared" si="10"/>
        <v>0</v>
      </c>
      <c r="Z29" s="308">
        <f t="shared" si="10"/>
        <v>0</v>
      </c>
      <c r="AA29" s="309">
        <f t="shared" si="10"/>
        <v>0</v>
      </c>
      <c r="AB29" s="309">
        <f t="shared" si="10"/>
        <v>0</v>
      </c>
      <c r="AC29" s="311">
        <f t="shared" si="10"/>
        <v>0</v>
      </c>
      <c r="AD29" s="312">
        <f>SUM(F29:AC29)</f>
        <v>0</v>
      </c>
    </row>
    <row r="30" spans="2:32" s="292" customFormat="1" ht="12" customHeight="1" x14ac:dyDescent="0.3">
      <c r="B30" s="547"/>
      <c r="C30" s="524">
        <v>3</v>
      </c>
      <c r="D30" s="550" t="s">
        <v>475</v>
      </c>
      <c r="E30" s="541"/>
      <c r="F30" s="429"/>
      <c r="G30" s="400">
        <v>0.02</v>
      </c>
      <c r="H30" s="302"/>
      <c r="I30" s="303"/>
      <c r="J30" s="304"/>
      <c r="K30" s="301"/>
      <c r="L30" s="302"/>
      <c r="M30" s="303"/>
      <c r="N30" s="304"/>
      <c r="O30" s="301"/>
      <c r="P30" s="396"/>
      <c r="Q30" s="385">
        <v>0.3</v>
      </c>
      <c r="R30" s="386">
        <v>0.3</v>
      </c>
      <c r="S30" s="385">
        <v>0.38</v>
      </c>
      <c r="T30" s="302"/>
      <c r="U30" s="303"/>
      <c r="V30" s="304"/>
      <c r="W30" s="301"/>
      <c r="X30" s="302"/>
      <c r="Y30" s="303"/>
      <c r="Z30" s="304"/>
      <c r="AA30" s="301"/>
      <c r="AB30" s="302"/>
      <c r="AC30" s="305"/>
      <c r="AD30" s="298"/>
      <c r="AF30" s="306"/>
    </row>
    <row r="31" spans="2:32" s="313" customFormat="1" ht="12" customHeight="1" thickBot="1" x14ac:dyDescent="0.35">
      <c r="B31" s="547"/>
      <c r="C31" s="525"/>
      <c r="D31" s="551"/>
      <c r="E31" s="529"/>
      <c r="F31" s="307">
        <f>$E$30*F30</f>
        <v>0</v>
      </c>
      <c r="G31" s="387">
        <f t="shared" ref="G31:AC31" si="11">$E$30*G30</f>
        <v>0</v>
      </c>
      <c r="H31" s="294">
        <f t="shared" si="11"/>
        <v>0</v>
      </c>
      <c r="I31" s="310">
        <f t="shared" si="11"/>
        <v>0</v>
      </c>
      <c r="J31" s="296">
        <f t="shared" si="11"/>
        <v>0</v>
      </c>
      <c r="K31" s="294">
        <f t="shared" si="11"/>
        <v>0</v>
      </c>
      <c r="L31" s="294">
        <f t="shared" si="11"/>
        <v>0</v>
      </c>
      <c r="M31" s="295">
        <f t="shared" si="11"/>
        <v>0</v>
      </c>
      <c r="N31" s="296">
        <f t="shared" si="11"/>
        <v>0</v>
      </c>
      <c r="O31" s="294">
        <f t="shared" si="11"/>
        <v>0</v>
      </c>
      <c r="P31" s="294">
        <f t="shared" si="11"/>
        <v>0</v>
      </c>
      <c r="Q31" s="424">
        <f t="shared" si="11"/>
        <v>0</v>
      </c>
      <c r="R31" s="422">
        <f t="shared" si="11"/>
        <v>0</v>
      </c>
      <c r="S31" s="423">
        <f t="shared" si="11"/>
        <v>0</v>
      </c>
      <c r="T31" s="294">
        <f t="shared" si="11"/>
        <v>0</v>
      </c>
      <c r="U31" s="295">
        <f t="shared" si="11"/>
        <v>0</v>
      </c>
      <c r="V31" s="308">
        <f t="shared" si="11"/>
        <v>0</v>
      </c>
      <c r="W31" s="309">
        <f t="shared" si="11"/>
        <v>0</v>
      </c>
      <c r="X31" s="309">
        <f t="shared" si="11"/>
        <v>0</v>
      </c>
      <c r="Y31" s="310">
        <f t="shared" si="11"/>
        <v>0</v>
      </c>
      <c r="Z31" s="308">
        <f t="shared" si="11"/>
        <v>0</v>
      </c>
      <c r="AA31" s="309">
        <f t="shared" si="11"/>
        <v>0</v>
      </c>
      <c r="AB31" s="309">
        <f t="shared" si="11"/>
        <v>0</v>
      </c>
      <c r="AC31" s="311">
        <f t="shared" si="11"/>
        <v>0</v>
      </c>
      <c r="AD31" s="312">
        <f>SUM(F31:AC31)</f>
        <v>0</v>
      </c>
    </row>
    <row r="32" spans="2:32" s="292" customFormat="1" ht="12" customHeight="1" x14ac:dyDescent="0.3">
      <c r="B32" s="547"/>
      <c r="C32" s="524">
        <v>4</v>
      </c>
      <c r="D32" s="550" t="s">
        <v>78</v>
      </c>
      <c r="E32" s="541"/>
      <c r="F32" s="300"/>
      <c r="G32" s="389"/>
      <c r="H32" s="391">
        <v>0.3</v>
      </c>
      <c r="I32" s="392">
        <v>0.4</v>
      </c>
      <c r="J32" s="434"/>
      <c r="K32" s="301"/>
      <c r="L32" s="302"/>
      <c r="M32" s="303"/>
      <c r="N32" s="304"/>
      <c r="O32" s="301"/>
      <c r="P32" s="302"/>
      <c r="Q32" s="303"/>
      <c r="R32" s="384">
        <v>0.3</v>
      </c>
      <c r="S32" s="301"/>
      <c r="T32" s="302"/>
      <c r="U32" s="303"/>
      <c r="V32" s="304"/>
      <c r="W32" s="301"/>
      <c r="X32" s="302"/>
      <c r="Y32" s="303"/>
      <c r="Z32" s="304"/>
      <c r="AA32" s="301"/>
      <c r="AB32" s="302"/>
      <c r="AC32" s="305"/>
      <c r="AD32" s="298"/>
    </row>
    <row r="33" spans="2:35" s="313" customFormat="1" ht="12" customHeight="1" thickBot="1" x14ac:dyDescent="0.35">
      <c r="B33" s="547"/>
      <c r="C33" s="525"/>
      <c r="D33" s="551"/>
      <c r="E33" s="529"/>
      <c r="F33" s="307">
        <f>$E$32*F32</f>
        <v>0</v>
      </c>
      <c r="G33" s="294">
        <f t="shared" ref="G33:AC33" si="12">$E$32*G32</f>
        <v>0</v>
      </c>
      <c r="H33" s="388">
        <f t="shared" si="12"/>
        <v>0</v>
      </c>
      <c r="I33" s="393">
        <f t="shared" si="12"/>
        <v>0</v>
      </c>
      <c r="J33" s="296">
        <f t="shared" si="12"/>
        <v>0</v>
      </c>
      <c r="K33" s="294">
        <f t="shared" si="12"/>
        <v>0</v>
      </c>
      <c r="L33" s="294">
        <f t="shared" si="12"/>
        <v>0</v>
      </c>
      <c r="M33" s="295">
        <f t="shared" si="12"/>
        <v>0</v>
      </c>
      <c r="N33" s="296">
        <f t="shared" si="12"/>
        <v>0</v>
      </c>
      <c r="O33" s="294">
        <f t="shared" si="12"/>
        <v>0</v>
      </c>
      <c r="P33" s="294">
        <f t="shared" si="12"/>
        <v>0</v>
      </c>
      <c r="Q33" s="295">
        <f t="shared" si="12"/>
        <v>0</v>
      </c>
      <c r="R33" s="399">
        <f t="shared" si="12"/>
        <v>0</v>
      </c>
      <c r="S33" s="294">
        <f t="shared" si="12"/>
        <v>0</v>
      </c>
      <c r="T33" s="294">
        <f t="shared" si="12"/>
        <v>0</v>
      </c>
      <c r="U33" s="295">
        <f t="shared" si="12"/>
        <v>0</v>
      </c>
      <c r="V33" s="308">
        <f t="shared" si="12"/>
        <v>0</v>
      </c>
      <c r="W33" s="309">
        <f t="shared" si="12"/>
        <v>0</v>
      </c>
      <c r="X33" s="309">
        <f t="shared" si="12"/>
        <v>0</v>
      </c>
      <c r="Y33" s="310">
        <f t="shared" si="12"/>
        <v>0</v>
      </c>
      <c r="Z33" s="308">
        <f t="shared" si="12"/>
        <v>0</v>
      </c>
      <c r="AA33" s="309">
        <f t="shared" si="12"/>
        <v>0</v>
      </c>
      <c r="AB33" s="309">
        <f t="shared" si="12"/>
        <v>0</v>
      </c>
      <c r="AC33" s="311">
        <f t="shared" si="12"/>
        <v>0</v>
      </c>
      <c r="AD33" s="312">
        <f>SUM(F33:AC33)</f>
        <v>0</v>
      </c>
    </row>
    <row r="34" spans="2:35" s="292" customFormat="1" ht="12" customHeight="1" x14ac:dyDescent="0.3">
      <c r="B34" s="547"/>
      <c r="C34" s="552">
        <v>5</v>
      </c>
      <c r="D34" s="550" t="s">
        <v>85</v>
      </c>
      <c r="E34" s="541"/>
      <c r="F34" s="300"/>
      <c r="G34" s="301"/>
      <c r="H34" s="394"/>
      <c r="I34" s="391">
        <v>0.2</v>
      </c>
      <c r="J34" s="434">
        <v>0</v>
      </c>
      <c r="K34" s="301"/>
      <c r="L34" s="302"/>
      <c r="M34" s="303"/>
      <c r="N34" s="304"/>
      <c r="O34" s="301"/>
      <c r="P34" s="302"/>
      <c r="Q34" s="303"/>
      <c r="R34" s="415"/>
      <c r="S34" s="420">
        <v>0.2</v>
      </c>
      <c r="T34" s="385">
        <v>0.5</v>
      </c>
      <c r="U34" s="391">
        <v>0.1</v>
      </c>
      <c r="V34" s="304"/>
      <c r="W34" s="301"/>
      <c r="X34" s="302"/>
      <c r="Y34" s="303"/>
      <c r="Z34" s="304"/>
      <c r="AA34" s="301"/>
      <c r="AB34" s="302"/>
      <c r="AC34" s="305"/>
      <c r="AD34" s="298"/>
      <c r="AE34" s="432"/>
    </row>
    <row r="35" spans="2:35" s="313" customFormat="1" ht="12" customHeight="1" thickBot="1" x14ac:dyDescent="0.35">
      <c r="B35" s="548"/>
      <c r="C35" s="553"/>
      <c r="D35" s="554"/>
      <c r="E35" s="529"/>
      <c r="F35" s="307">
        <f>$E$34*F34</f>
        <v>0</v>
      </c>
      <c r="G35" s="294">
        <f t="shared" ref="G35:AC35" si="13">$E$34*G34</f>
        <v>0</v>
      </c>
      <c r="H35" s="387">
        <f t="shared" si="13"/>
        <v>0</v>
      </c>
      <c r="I35" s="395">
        <f t="shared" si="13"/>
        <v>0</v>
      </c>
      <c r="J35" s="296">
        <f t="shared" si="13"/>
        <v>0</v>
      </c>
      <c r="K35" s="294">
        <f t="shared" si="13"/>
        <v>0</v>
      </c>
      <c r="L35" s="294">
        <f t="shared" si="13"/>
        <v>0</v>
      </c>
      <c r="M35" s="295">
        <f t="shared" si="13"/>
        <v>0</v>
      </c>
      <c r="N35" s="296">
        <f t="shared" si="13"/>
        <v>0</v>
      </c>
      <c r="O35" s="294">
        <f t="shared" si="13"/>
        <v>0</v>
      </c>
      <c r="P35" s="294">
        <f t="shared" si="13"/>
        <v>0</v>
      </c>
      <c r="Q35" s="295">
        <f t="shared" si="13"/>
        <v>0</v>
      </c>
      <c r="R35" s="296">
        <f t="shared" si="13"/>
        <v>0</v>
      </c>
      <c r="S35" s="388">
        <f>$E$34*S34</f>
        <v>0</v>
      </c>
      <c r="T35" s="388">
        <f t="shared" si="13"/>
        <v>0</v>
      </c>
      <c r="U35" s="395">
        <f t="shared" si="13"/>
        <v>0</v>
      </c>
      <c r="V35" s="308">
        <f t="shared" si="13"/>
        <v>0</v>
      </c>
      <c r="W35" s="309">
        <f t="shared" si="13"/>
        <v>0</v>
      </c>
      <c r="X35" s="309">
        <f t="shared" si="13"/>
        <v>0</v>
      </c>
      <c r="Y35" s="310">
        <f t="shared" si="13"/>
        <v>0</v>
      </c>
      <c r="Z35" s="308">
        <f t="shared" si="13"/>
        <v>0</v>
      </c>
      <c r="AA35" s="309">
        <f t="shared" si="13"/>
        <v>0</v>
      </c>
      <c r="AB35" s="309">
        <f t="shared" si="13"/>
        <v>0</v>
      </c>
      <c r="AC35" s="311">
        <f t="shared" si="13"/>
        <v>0</v>
      </c>
      <c r="AD35" s="312">
        <f>SUM(F35:AC35)</f>
        <v>0</v>
      </c>
    </row>
    <row r="36" spans="2:35" s="292" customFormat="1" ht="12" customHeight="1" x14ac:dyDescent="0.35">
      <c r="B36" s="547"/>
      <c r="C36" s="552">
        <v>6</v>
      </c>
      <c r="D36" s="550" t="s">
        <v>476</v>
      </c>
      <c r="E36" s="541"/>
      <c r="F36" s="300"/>
      <c r="G36" s="396"/>
      <c r="H36" s="385">
        <v>0.1</v>
      </c>
      <c r="I36" s="303"/>
      <c r="J36" s="304"/>
      <c r="K36" s="301"/>
      <c r="L36" s="302"/>
      <c r="M36" s="303"/>
      <c r="N36" s="304"/>
      <c r="O36" s="301"/>
      <c r="P36" s="396"/>
      <c r="Q36" s="390">
        <v>0.4</v>
      </c>
      <c r="R36" s="403">
        <v>0.5</v>
      </c>
      <c r="S36" s="301"/>
      <c r="T36" s="302"/>
      <c r="U36" s="303"/>
      <c r="V36" s="304"/>
      <c r="W36" s="301"/>
      <c r="X36" s="302"/>
      <c r="Y36" s="303"/>
      <c r="Z36" s="304"/>
      <c r="AA36" s="301"/>
      <c r="AB36" s="302"/>
      <c r="AC36" s="305"/>
      <c r="AD36" s="316"/>
    </row>
    <row r="37" spans="2:35" s="313" customFormat="1" ht="12" customHeight="1" thickBot="1" x14ac:dyDescent="0.35">
      <c r="B37" s="548"/>
      <c r="C37" s="553"/>
      <c r="D37" s="554"/>
      <c r="E37" s="529"/>
      <c r="F37" s="307">
        <f>$E$36*F36</f>
        <v>0</v>
      </c>
      <c r="G37" s="294">
        <f t="shared" ref="G37:AC37" si="14">$E$36*G36</f>
        <v>0</v>
      </c>
      <c r="H37" s="388">
        <f t="shared" si="14"/>
        <v>0</v>
      </c>
      <c r="I37" s="295">
        <f t="shared" si="14"/>
        <v>0</v>
      </c>
      <c r="J37" s="296">
        <f t="shared" si="14"/>
        <v>0</v>
      </c>
      <c r="K37" s="294">
        <f t="shared" si="14"/>
        <v>0</v>
      </c>
      <c r="L37" s="294">
        <f t="shared" si="14"/>
        <v>0</v>
      </c>
      <c r="M37" s="295">
        <f t="shared" si="14"/>
        <v>0</v>
      </c>
      <c r="N37" s="296">
        <f t="shared" si="14"/>
        <v>0</v>
      </c>
      <c r="O37" s="294">
        <f t="shared" si="14"/>
        <v>0</v>
      </c>
      <c r="P37" s="294">
        <f t="shared" si="14"/>
        <v>0</v>
      </c>
      <c r="Q37" s="395">
        <f t="shared" si="14"/>
        <v>0</v>
      </c>
      <c r="R37" s="402">
        <f t="shared" si="14"/>
        <v>0</v>
      </c>
      <c r="S37" s="294">
        <f t="shared" si="14"/>
        <v>0</v>
      </c>
      <c r="T37" s="294">
        <f t="shared" si="14"/>
        <v>0</v>
      </c>
      <c r="U37" s="295">
        <f t="shared" si="14"/>
        <v>0</v>
      </c>
      <c r="V37" s="308">
        <f t="shared" si="14"/>
        <v>0</v>
      </c>
      <c r="W37" s="309">
        <f t="shared" si="14"/>
        <v>0</v>
      </c>
      <c r="X37" s="309">
        <f t="shared" si="14"/>
        <v>0</v>
      </c>
      <c r="Y37" s="310">
        <f t="shared" si="14"/>
        <v>0</v>
      </c>
      <c r="Z37" s="308">
        <f t="shared" si="14"/>
        <v>0</v>
      </c>
      <c r="AA37" s="309">
        <f t="shared" si="14"/>
        <v>0</v>
      </c>
      <c r="AB37" s="309">
        <f t="shared" si="14"/>
        <v>0</v>
      </c>
      <c r="AC37" s="311">
        <f t="shared" si="14"/>
        <v>0</v>
      </c>
      <c r="AD37" s="312">
        <f>SUM(F37:AC37)</f>
        <v>0</v>
      </c>
    </row>
    <row r="38" spans="2:35" s="292" customFormat="1" ht="12" customHeight="1" thickBot="1" x14ac:dyDescent="0.35">
      <c r="B38" s="547"/>
      <c r="C38" s="552">
        <v>7</v>
      </c>
      <c r="D38" s="550" t="s">
        <v>111</v>
      </c>
      <c r="E38" s="541"/>
      <c r="F38" s="300"/>
      <c r="G38" s="301"/>
      <c r="H38" s="398"/>
      <c r="I38" s="390">
        <v>0.1</v>
      </c>
      <c r="J38" s="384">
        <v>0.15</v>
      </c>
      <c r="K38" s="301"/>
      <c r="L38" s="302"/>
      <c r="M38" s="303"/>
      <c r="N38" s="304"/>
      <c r="O38" s="301"/>
      <c r="P38" s="302"/>
      <c r="Q38" s="303"/>
      <c r="R38" s="304"/>
      <c r="S38" s="391">
        <v>0.25</v>
      </c>
      <c r="T38" s="392">
        <v>0.4</v>
      </c>
      <c r="U38" s="392">
        <v>0.1</v>
      </c>
      <c r="V38" s="304"/>
      <c r="W38" s="301"/>
      <c r="X38" s="302"/>
      <c r="Y38" s="303"/>
      <c r="Z38" s="304"/>
      <c r="AA38" s="301"/>
      <c r="AB38" s="302"/>
      <c r="AC38" s="305"/>
      <c r="AD38" s="298"/>
      <c r="AE38" s="432"/>
    </row>
    <row r="39" spans="2:35" s="313" customFormat="1" ht="12" customHeight="1" thickBot="1" x14ac:dyDescent="0.35">
      <c r="B39" s="548"/>
      <c r="C39" s="553"/>
      <c r="D39" s="554"/>
      <c r="E39" s="529"/>
      <c r="F39" s="307">
        <f>$E$38*F38</f>
        <v>0</v>
      </c>
      <c r="G39" s="294">
        <f t="shared" ref="G39:AC39" si="15">$E$38*G38</f>
        <v>0</v>
      </c>
      <c r="H39" s="294">
        <f t="shared" si="15"/>
        <v>0</v>
      </c>
      <c r="I39" s="395">
        <f t="shared" si="15"/>
        <v>0</v>
      </c>
      <c r="J39" s="399">
        <f t="shared" si="15"/>
        <v>0</v>
      </c>
      <c r="K39" s="294">
        <f t="shared" si="15"/>
        <v>0</v>
      </c>
      <c r="L39" s="294">
        <f t="shared" si="15"/>
        <v>0</v>
      </c>
      <c r="M39" s="295">
        <f t="shared" si="15"/>
        <v>0</v>
      </c>
      <c r="N39" s="296">
        <f t="shared" si="15"/>
        <v>0</v>
      </c>
      <c r="O39" s="294">
        <f t="shared" si="15"/>
        <v>0</v>
      </c>
      <c r="P39" s="294">
        <f t="shared" si="15"/>
        <v>0</v>
      </c>
      <c r="Q39" s="295">
        <f t="shared" si="15"/>
        <v>0</v>
      </c>
      <c r="R39" s="296">
        <f t="shared" si="15"/>
        <v>0</v>
      </c>
      <c r="S39" s="412">
        <f t="shared" si="15"/>
        <v>0</v>
      </c>
      <c r="T39" s="408">
        <f t="shared" si="15"/>
        <v>0</v>
      </c>
      <c r="U39" s="393">
        <f>$E$38*AI39</f>
        <v>0</v>
      </c>
      <c r="V39" s="308">
        <f t="shared" si="15"/>
        <v>0</v>
      </c>
      <c r="W39" s="309">
        <f t="shared" si="15"/>
        <v>0</v>
      </c>
      <c r="X39" s="309">
        <f t="shared" si="15"/>
        <v>0</v>
      </c>
      <c r="Y39" s="310">
        <f t="shared" si="15"/>
        <v>0</v>
      </c>
      <c r="Z39" s="308">
        <f t="shared" si="15"/>
        <v>0</v>
      </c>
      <c r="AA39" s="309">
        <f t="shared" si="15"/>
        <v>0</v>
      </c>
      <c r="AB39" s="309">
        <f t="shared" si="15"/>
        <v>0</v>
      </c>
      <c r="AC39" s="311">
        <f t="shared" si="15"/>
        <v>0</v>
      </c>
      <c r="AD39" s="312">
        <f>SUM(F39:AC39)</f>
        <v>0</v>
      </c>
      <c r="AI39" s="317">
        <v>0.1</v>
      </c>
    </row>
    <row r="40" spans="2:35" s="292" customFormat="1" ht="12" customHeight="1" x14ac:dyDescent="0.3">
      <c r="B40" s="547"/>
      <c r="C40" s="552">
        <v>8</v>
      </c>
      <c r="D40" s="550" t="s">
        <v>471</v>
      </c>
      <c r="E40" s="541"/>
      <c r="F40" s="300"/>
      <c r="G40" s="401">
        <v>0.1</v>
      </c>
      <c r="H40" s="400">
        <v>0.25</v>
      </c>
      <c r="I40" s="303">
        <v>0</v>
      </c>
      <c r="J40" s="304"/>
      <c r="K40" s="301"/>
      <c r="L40" s="302"/>
      <c r="M40" s="303"/>
      <c r="N40" s="304"/>
      <c r="O40" s="389"/>
      <c r="P40" s="392">
        <v>0.1</v>
      </c>
      <c r="Q40" s="406">
        <v>0.25</v>
      </c>
      <c r="R40" s="384">
        <v>0.2</v>
      </c>
      <c r="S40" s="421">
        <v>0.1</v>
      </c>
      <c r="T40" s="302"/>
      <c r="U40" s="303"/>
      <c r="V40" s="304"/>
      <c r="W40" s="301"/>
      <c r="X40" s="302"/>
      <c r="Y40" s="303"/>
      <c r="Z40" s="304"/>
      <c r="AA40" s="301"/>
      <c r="AB40" s="302"/>
      <c r="AC40" s="305"/>
      <c r="AD40" s="298"/>
    </row>
    <row r="41" spans="2:35" s="313" customFormat="1" ht="12" customHeight="1" thickBot="1" x14ac:dyDescent="0.35">
      <c r="B41" s="548"/>
      <c r="C41" s="553"/>
      <c r="D41" s="554"/>
      <c r="E41" s="529"/>
      <c r="F41" s="307">
        <f>$E$40*F40</f>
        <v>0</v>
      </c>
      <c r="G41" s="388">
        <f t="shared" ref="G41:AC41" si="16">$E$40*G40</f>
        <v>0</v>
      </c>
      <c r="H41" s="388">
        <f t="shared" si="16"/>
        <v>0</v>
      </c>
      <c r="I41" s="295">
        <f t="shared" si="16"/>
        <v>0</v>
      </c>
      <c r="J41" s="296">
        <f t="shared" si="16"/>
        <v>0</v>
      </c>
      <c r="K41" s="294">
        <f t="shared" si="16"/>
        <v>0</v>
      </c>
      <c r="L41" s="294">
        <f t="shared" si="16"/>
        <v>0</v>
      </c>
      <c r="M41" s="295">
        <f t="shared" si="16"/>
        <v>0</v>
      </c>
      <c r="N41" s="296">
        <f>$E$40*N40</f>
        <v>0</v>
      </c>
      <c r="O41" s="294">
        <f t="shared" si="16"/>
        <v>0</v>
      </c>
      <c r="P41" s="388">
        <f>$E$40*P40</f>
        <v>0</v>
      </c>
      <c r="Q41" s="393">
        <f t="shared" si="16"/>
        <v>0</v>
      </c>
      <c r="R41" s="399">
        <f t="shared" si="16"/>
        <v>0</v>
      </c>
      <c r="S41" s="388">
        <f>$E$40*S40</f>
        <v>0</v>
      </c>
      <c r="T41" s="294">
        <f t="shared" si="16"/>
        <v>0</v>
      </c>
      <c r="U41" s="295">
        <f t="shared" si="16"/>
        <v>0</v>
      </c>
      <c r="V41" s="308">
        <f t="shared" si="16"/>
        <v>0</v>
      </c>
      <c r="W41" s="309">
        <f t="shared" si="16"/>
        <v>0</v>
      </c>
      <c r="X41" s="309">
        <f t="shared" si="16"/>
        <v>0</v>
      </c>
      <c r="Y41" s="310">
        <f t="shared" si="16"/>
        <v>0</v>
      </c>
      <c r="Z41" s="308">
        <f t="shared" si="16"/>
        <v>0</v>
      </c>
      <c r="AA41" s="309">
        <f t="shared" si="16"/>
        <v>0</v>
      </c>
      <c r="AB41" s="309">
        <f t="shared" si="16"/>
        <v>0</v>
      </c>
      <c r="AC41" s="311">
        <f t="shared" si="16"/>
        <v>0</v>
      </c>
      <c r="AD41" s="312">
        <f>SUM(F41:AC41)</f>
        <v>0</v>
      </c>
    </row>
    <row r="42" spans="2:35" s="292" customFormat="1" ht="12" customHeight="1" x14ac:dyDescent="0.3">
      <c r="B42" s="547"/>
      <c r="C42" s="552">
        <v>9</v>
      </c>
      <c r="D42" s="550" t="s">
        <v>477</v>
      </c>
      <c r="E42" s="541"/>
      <c r="F42" s="300"/>
      <c r="G42" s="396"/>
      <c r="H42" s="385">
        <v>0.1</v>
      </c>
      <c r="I42" s="303"/>
      <c r="J42" s="304"/>
      <c r="K42" s="301"/>
      <c r="L42" s="302"/>
      <c r="M42" s="303"/>
      <c r="N42" s="304"/>
      <c r="O42" s="396"/>
      <c r="P42" s="420">
        <v>0.1</v>
      </c>
      <c r="Q42" s="390">
        <v>0.8</v>
      </c>
      <c r="R42" s="433"/>
      <c r="S42" s="301"/>
      <c r="T42" s="302"/>
      <c r="U42" s="303"/>
      <c r="V42" s="304"/>
      <c r="W42" s="301"/>
      <c r="X42" s="302"/>
      <c r="Y42" s="303"/>
      <c r="Z42" s="304"/>
      <c r="AA42" s="301"/>
      <c r="AB42" s="302"/>
      <c r="AC42" s="305"/>
      <c r="AD42" s="298"/>
    </row>
    <row r="43" spans="2:35" s="313" customFormat="1" ht="12" customHeight="1" thickBot="1" x14ac:dyDescent="0.35">
      <c r="B43" s="548"/>
      <c r="C43" s="553"/>
      <c r="D43" s="554"/>
      <c r="E43" s="529"/>
      <c r="F43" s="307">
        <f>$E$42*F42</f>
        <v>0</v>
      </c>
      <c r="G43" s="294">
        <f t="shared" ref="G43:AC43" si="17">$E$42*G42</f>
        <v>0</v>
      </c>
      <c r="H43" s="388">
        <f t="shared" si="17"/>
        <v>0</v>
      </c>
      <c r="I43" s="295">
        <f t="shared" si="17"/>
        <v>0</v>
      </c>
      <c r="J43" s="296">
        <f t="shared" si="17"/>
        <v>0</v>
      </c>
      <c r="K43" s="294">
        <f t="shared" si="17"/>
        <v>0</v>
      </c>
      <c r="L43" s="294">
        <f t="shared" si="17"/>
        <v>0</v>
      </c>
      <c r="M43" s="295">
        <f t="shared" si="17"/>
        <v>0</v>
      </c>
      <c r="N43" s="296">
        <f t="shared" si="17"/>
        <v>0</v>
      </c>
      <c r="O43" s="294">
        <f t="shared" si="17"/>
        <v>0</v>
      </c>
      <c r="P43" s="388">
        <f t="shared" si="17"/>
        <v>0</v>
      </c>
      <c r="Q43" s="395">
        <f t="shared" si="17"/>
        <v>0</v>
      </c>
      <c r="R43" s="296">
        <f t="shared" si="17"/>
        <v>0</v>
      </c>
      <c r="S43" s="294">
        <f t="shared" si="17"/>
        <v>0</v>
      </c>
      <c r="T43" s="294">
        <f t="shared" si="17"/>
        <v>0</v>
      </c>
      <c r="U43" s="295">
        <f t="shared" si="17"/>
        <v>0</v>
      </c>
      <c r="V43" s="308">
        <f t="shared" si="17"/>
        <v>0</v>
      </c>
      <c r="W43" s="309">
        <f t="shared" si="17"/>
        <v>0</v>
      </c>
      <c r="X43" s="309">
        <f t="shared" si="17"/>
        <v>0</v>
      </c>
      <c r="Y43" s="310">
        <f t="shared" si="17"/>
        <v>0</v>
      </c>
      <c r="Z43" s="308">
        <f t="shared" si="17"/>
        <v>0</v>
      </c>
      <c r="AA43" s="309">
        <f t="shared" si="17"/>
        <v>0</v>
      </c>
      <c r="AB43" s="309">
        <f t="shared" si="17"/>
        <v>0</v>
      </c>
      <c r="AC43" s="311">
        <f t="shared" si="17"/>
        <v>0</v>
      </c>
      <c r="AD43" s="312">
        <f>SUM(F43:AC43)</f>
        <v>0</v>
      </c>
    </row>
    <row r="44" spans="2:35" s="292" customFormat="1" ht="12" customHeight="1" x14ac:dyDescent="0.3">
      <c r="B44" s="547"/>
      <c r="C44" s="552">
        <f>C42+1</f>
        <v>10</v>
      </c>
      <c r="D44" s="526" t="s">
        <v>272</v>
      </c>
      <c r="E44" s="541"/>
      <c r="F44" s="300"/>
      <c r="G44" s="301"/>
      <c r="H44" s="302"/>
      <c r="I44" s="303"/>
      <c r="J44" s="304"/>
      <c r="K44" s="301"/>
      <c r="L44" s="302"/>
      <c r="M44" s="303"/>
      <c r="N44" s="304"/>
      <c r="O44" s="301"/>
      <c r="P44" s="396"/>
      <c r="Q44" s="385">
        <v>0.6</v>
      </c>
      <c r="R44" s="384">
        <v>0.4</v>
      </c>
      <c r="S44" s="301"/>
      <c r="T44" s="302"/>
      <c r="U44" s="303"/>
      <c r="V44" s="304"/>
      <c r="W44" s="301"/>
      <c r="X44" s="302"/>
      <c r="Y44" s="303"/>
      <c r="Z44" s="304"/>
      <c r="AA44" s="301"/>
      <c r="AB44" s="302"/>
      <c r="AC44" s="305"/>
      <c r="AD44" s="298"/>
    </row>
    <row r="45" spans="2:35" s="313" customFormat="1" ht="12" customHeight="1" thickBot="1" x14ac:dyDescent="0.35">
      <c r="B45" s="548"/>
      <c r="C45" s="553"/>
      <c r="D45" s="555"/>
      <c r="E45" s="529"/>
      <c r="F45" s="307">
        <f>$E$44*F44</f>
        <v>0</v>
      </c>
      <c r="G45" s="294">
        <f t="shared" ref="G45:AC45" si="18">$E$44*G44</f>
        <v>0</v>
      </c>
      <c r="H45" s="294">
        <f t="shared" si="18"/>
        <v>0</v>
      </c>
      <c r="I45" s="295">
        <f t="shared" si="18"/>
        <v>0</v>
      </c>
      <c r="J45" s="296">
        <f t="shared" si="18"/>
        <v>0</v>
      </c>
      <c r="K45" s="294">
        <f t="shared" si="18"/>
        <v>0</v>
      </c>
      <c r="L45" s="294">
        <f t="shared" si="18"/>
        <v>0</v>
      </c>
      <c r="M45" s="295">
        <f t="shared" si="18"/>
        <v>0</v>
      </c>
      <c r="N45" s="296">
        <f t="shared" si="18"/>
        <v>0</v>
      </c>
      <c r="O45" s="294">
        <f t="shared" si="18"/>
        <v>0</v>
      </c>
      <c r="P45" s="294">
        <f t="shared" si="18"/>
        <v>0</v>
      </c>
      <c r="Q45" s="393">
        <f t="shared" si="18"/>
        <v>0</v>
      </c>
      <c r="R45" s="399">
        <f t="shared" si="18"/>
        <v>0</v>
      </c>
      <c r="S45" s="294">
        <f t="shared" si="18"/>
        <v>0</v>
      </c>
      <c r="T45" s="294">
        <f t="shared" si="18"/>
        <v>0</v>
      </c>
      <c r="U45" s="295">
        <f t="shared" si="18"/>
        <v>0</v>
      </c>
      <c r="V45" s="308">
        <f t="shared" si="18"/>
        <v>0</v>
      </c>
      <c r="W45" s="309">
        <f t="shared" si="18"/>
        <v>0</v>
      </c>
      <c r="X45" s="309">
        <f t="shared" si="18"/>
        <v>0</v>
      </c>
      <c r="Y45" s="310">
        <f t="shared" si="18"/>
        <v>0</v>
      </c>
      <c r="Z45" s="308">
        <f t="shared" si="18"/>
        <v>0</v>
      </c>
      <c r="AA45" s="309">
        <f t="shared" si="18"/>
        <v>0</v>
      </c>
      <c r="AB45" s="309">
        <f t="shared" si="18"/>
        <v>0</v>
      </c>
      <c r="AC45" s="311">
        <f t="shared" si="18"/>
        <v>0</v>
      </c>
      <c r="AD45" s="312">
        <f>SUM(F45:AC45)</f>
        <v>0</v>
      </c>
      <c r="AF45" s="312"/>
    </row>
    <row r="46" spans="2:35" s="292" customFormat="1" ht="12" customHeight="1" x14ac:dyDescent="0.3">
      <c r="B46" s="547"/>
      <c r="C46" s="552">
        <f>C44+1</f>
        <v>11</v>
      </c>
      <c r="D46" s="550" t="s">
        <v>281</v>
      </c>
      <c r="E46" s="541"/>
      <c r="F46" s="300"/>
      <c r="G46" s="301"/>
      <c r="H46" s="302"/>
      <c r="I46" s="303"/>
      <c r="J46" s="304"/>
      <c r="K46" s="301"/>
      <c r="L46" s="302"/>
      <c r="M46" s="303"/>
      <c r="N46" s="304"/>
      <c r="O46" s="301"/>
      <c r="P46" s="302"/>
      <c r="Q46" s="303"/>
      <c r="R46" s="304"/>
      <c r="S46" s="301"/>
      <c r="T46" s="398"/>
      <c r="U46" s="390">
        <v>1</v>
      </c>
      <c r="V46" s="304"/>
      <c r="W46" s="301"/>
      <c r="X46" s="302"/>
      <c r="Y46" s="303"/>
      <c r="Z46" s="304"/>
      <c r="AA46" s="301"/>
      <c r="AB46" s="302"/>
      <c r="AC46" s="305"/>
      <c r="AD46" s="298"/>
    </row>
    <row r="47" spans="2:35" s="313" customFormat="1" ht="12" customHeight="1" thickBot="1" x14ac:dyDescent="0.35">
      <c r="B47" s="548"/>
      <c r="C47" s="553"/>
      <c r="D47" s="554"/>
      <c r="E47" s="529"/>
      <c r="F47" s="307">
        <f>$E$46*F46</f>
        <v>0</v>
      </c>
      <c r="G47" s="294">
        <f t="shared" ref="G47:AC47" si="19">$E$46*G46</f>
        <v>0</v>
      </c>
      <c r="H47" s="294">
        <f t="shared" si="19"/>
        <v>0</v>
      </c>
      <c r="I47" s="295">
        <f t="shared" si="19"/>
        <v>0</v>
      </c>
      <c r="J47" s="296">
        <f t="shared" si="19"/>
        <v>0</v>
      </c>
      <c r="K47" s="294">
        <f t="shared" si="19"/>
        <v>0</v>
      </c>
      <c r="L47" s="294">
        <f t="shared" si="19"/>
        <v>0</v>
      </c>
      <c r="M47" s="295">
        <f t="shared" si="19"/>
        <v>0</v>
      </c>
      <c r="N47" s="296">
        <f t="shared" si="19"/>
        <v>0</v>
      </c>
      <c r="O47" s="294">
        <f t="shared" si="19"/>
        <v>0</v>
      </c>
      <c r="P47" s="294">
        <f t="shared" si="19"/>
        <v>0</v>
      </c>
      <c r="Q47" s="295">
        <f t="shared" si="19"/>
        <v>0</v>
      </c>
      <c r="R47" s="296">
        <f t="shared" si="19"/>
        <v>0</v>
      </c>
      <c r="S47" s="294">
        <f t="shared" si="19"/>
        <v>0</v>
      </c>
      <c r="T47" s="294">
        <f t="shared" si="19"/>
        <v>0</v>
      </c>
      <c r="U47" s="393">
        <f t="shared" si="19"/>
        <v>0</v>
      </c>
      <c r="V47" s="308">
        <f t="shared" si="19"/>
        <v>0</v>
      </c>
      <c r="W47" s="309">
        <f t="shared" si="19"/>
        <v>0</v>
      </c>
      <c r="X47" s="309">
        <f t="shared" si="19"/>
        <v>0</v>
      </c>
      <c r="Y47" s="310">
        <f t="shared" si="19"/>
        <v>0</v>
      </c>
      <c r="Z47" s="308">
        <f t="shared" si="19"/>
        <v>0</v>
      </c>
      <c r="AA47" s="309">
        <f t="shared" si="19"/>
        <v>0</v>
      </c>
      <c r="AB47" s="309">
        <f t="shared" si="19"/>
        <v>0</v>
      </c>
      <c r="AC47" s="311">
        <f t="shared" si="19"/>
        <v>0</v>
      </c>
      <c r="AD47" s="312">
        <f>SUM(F47:AC47)</f>
        <v>0</v>
      </c>
    </row>
    <row r="48" spans="2:35" s="292" customFormat="1" ht="12" customHeight="1" x14ac:dyDescent="0.3">
      <c r="B48" s="547"/>
      <c r="C48" s="552">
        <f>C46+1</f>
        <v>12</v>
      </c>
      <c r="D48" s="550" t="s">
        <v>286</v>
      </c>
      <c r="E48" s="541"/>
      <c r="F48" s="300"/>
      <c r="G48" s="301"/>
      <c r="H48" s="302"/>
      <c r="I48" s="303"/>
      <c r="J48" s="403">
        <v>0.25</v>
      </c>
      <c r="K48" s="301"/>
      <c r="L48" s="302"/>
      <c r="M48" s="303"/>
      <c r="N48" s="304"/>
      <c r="O48" s="301"/>
      <c r="P48" s="302"/>
      <c r="Q48" s="303"/>
      <c r="R48" s="304"/>
      <c r="S48" s="301"/>
      <c r="T48" s="396"/>
      <c r="U48" s="390">
        <v>0.75</v>
      </c>
      <c r="V48" s="304"/>
      <c r="W48" s="301"/>
      <c r="X48" s="302"/>
      <c r="Y48" s="303"/>
      <c r="Z48" s="304"/>
      <c r="AA48" s="301"/>
      <c r="AB48" s="302"/>
      <c r="AC48" s="305"/>
      <c r="AD48" s="298"/>
    </row>
    <row r="49" spans="1:30" s="313" customFormat="1" ht="12" customHeight="1" thickBot="1" x14ac:dyDescent="0.35">
      <c r="B49" s="549"/>
      <c r="C49" s="556"/>
      <c r="D49" s="551"/>
      <c r="E49" s="529"/>
      <c r="F49" s="307">
        <f>$E$48*F48</f>
        <v>0</v>
      </c>
      <c r="G49" s="294">
        <f t="shared" ref="G49:AC49" si="20">$E$48*G48</f>
        <v>0</v>
      </c>
      <c r="H49" s="294">
        <f t="shared" si="20"/>
        <v>0</v>
      </c>
      <c r="I49" s="295">
        <f t="shared" si="20"/>
        <v>0</v>
      </c>
      <c r="J49" s="402">
        <f t="shared" si="20"/>
        <v>0</v>
      </c>
      <c r="K49" s="294">
        <f t="shared" si="20"/>
        <v>0</v>
      </c>
      <c r="L49" s="294">
        <f t="shared" si="20"/>
        <v>0</v>
      </c>
      <c r="M49" s="295">
        <f t="shared" si="20"/>
        <v>0</v>
      </c>
      <c r="N49" s="296">
        <f t="shared" si="20"/>
        <v>0</v>
      </c>
      <c r="O49" s="294">
        <f t="shared" si="20"/>
        <v>0</v>
      </c>
      <c r="P49" s="294">
        <f t="shared" si="20"/>
        <v>0</v>
      </c>
      <c r="Q49" s="295">
        <f t="shared" si="20"/>
        <v>0</v>
      </c>
      <c r="R49" s="296">
        <f t="shared" si="20"/>
        <v>0</v>
      </c>
      <c r="S49" s="294">
        <f t="shared" si="20"/>
        <v>0</v>
      </c>
      <c r="T49" s="294">
        <f t="shared" si="20"/>
        <v>0</v>
      </c>
      <c r="U49" s="393">
        <f t="shared" si="20"/>
        <v>0</v>
      </c>
      <c r="V49" s="308">
        <f t="shared" si="20"/>
        <v>0</v>
      </c>
      <c r="W49" s="309">
        <f t="shared" si="20"/>
        <v>0</v>
      </c>
      <c r="X49" s="309">
        <f t="shared" si="20"/>
        <v>0</v>
      </c>
      <c r="Y49" s="310">
        <f t="shared" si="20"/>
        <v>0</v>
      </c>
      <c r="Z49" s="308">
        <f t="shared" si="20"/>
        <v>0</v>
      </c>
      <c r="AA49" s="309">
        <f t="shared" si="20"/>
        <v>0</v>
      </c>
      <c r="AB49" s="309">
        <f t="shared" si="20"/>
        <v>0</v>
      </c>
      <c r="AC49" s="311">
        <f t="shared" si="20"/>
        <v>0</v>
      </c>
      <c r="AD49" s="312">
        <f>SUM(F49:AC49)</f>
        <v>0</v>
      </c>
    </row>
    <row r="50" spans="1:30" s="292" customFormat="1" ht="12" customHeight="1" x14ac:dyDescent="0.3">
      <c r="B50" s="546" t="s">
        <v>478</v>
      </c>
      <c r="C50" s="552">
        <v>2</v>
      </c>
      <c r="D50" s="550" t="s">
        <v>470</v>
      </c>
      <c r="E50" s="541"/>
      <c r="F50" s="300"/>
      <c r="G50" s="396"/>
      <c r="H50" s="385">
        <v>1</v>
      </c>
      <c r="I50" s="303"/>
      <c r="J50" s="304"/>
      <c r="K50" s="301"/>
      <c r="L50" s="302"/>
      <c r="M50" s="303"/>
      <c r="N50" s="304"/>
      <c r="O50" s="301"/>
      <c r="P50" s="302"/>
      <c r="Q50" s="303"/>
      <c r="R50" s="304"/>
      <c r="S50" s="301"/>
      <c r="T50" s="302"/>
      <c r="U50" s="303"/>
      <c r="V50" s="304"/>
      <c r="W50" s="301"/>
      <c r="X50" s="302"/>
      <c r="Y50" s="303"/>
      <c r="Z50" s="304"/>
      <c r="AA50" s="301"/>
      <c r="AB50" s="302"/>
      <c r="AC50" s="305"/>
      <c r="AD50" s="298"/>
    </row>
    <row r="51" spans="1:30" s="313" customFormat="1" ht="12" customHeight="1" thickBot="1" x14ac:dyDescent="0.35">
      <c r="B51" s="547"/>
      <c r="C51" s="556"/>
      <c r="D51" s="551"/>
      <c r="E51" s="529"/>
      <c r="F51" s="307">
        <f>$E$50*F50</f>
        <v>0</v>
      </c>
      <c r="G51" s="294">
        <f t="shared" ref="G51:AC51" si="21">$E$50*G50</f>
        <v>0</v>
      </c>
      <c r="H51" s="388">
        <f t="shared" si="21"/>
        <v>0</v>
      </c>
      <c r="I51" s="295">
        <f t="shared" si="21"/>
        <v>0</v>
      </c>
      <c r="J51" s="296">
        <f t="shared" si="21"/>
        <v>0</v>
      </c>
      <c r="K51" s="294">
        <f t="shared" si="21"/>
        <v>0</v>
      </c>
      <c r="L51" s="294">
        <f t="shared" si="21"/>
        <v>0</v>
      </c>
      <c r="M51" s="295">
        <f t="shared" si="21"/>
        <v>0</v>
      </c>
      <c r="N51" s="296">
        <f t="shared" si="21"/>
        <v>0</v>
      </c>
      <c r="O51" s="294">
        <f t="shared" si="21"/>
        <v>0</v>
      </c>
      <c r="P51" s="294">
        <f t="shared" si="21"/>
        <v>0</v>
      </c>
      <c r="Q51" s="295">
        <f t="shared" si="21"/>
        <v>0</v>
      </c>
      <c r="R51" s="296">
        <f t="shared" si="21"/>
        <v>0</v>
      </c>
      <c r="S51" s="294">
        <f t="shared" si="21"/>
        <v>0</v>
      </c>
      <c r="T51" s="294">
        <f t="shared" si="21"/>
        <v>0</v>
      </c>
      <c r="U51" s="295">
        <f t="shared" si="21"/>
        <v>0</v>
      </c>
      <c r="V51" s="308">
        <f t="shared" si="21"/>
        <v>0</v>
      </c>
      <c r="W51" s="309">
        <f t="shared" si="21"/>
        <v>0</v>
      </c>
      <c r="X51" s="309">
        <f t="shared" si="21"/>
        <v>0</v>
      </c>
      <c r="Y51" s="310">
        <f t="shared" si="21"/>
        <v>0</v>
      </c>
      <c r="Z51" s="308">
        <f t="shared" si="21"/>
        <v>0</v>
      </c>
      <c r="AA51" s="309">
        <f t="shared" si="21"/>
        <v>0</v>
      </c>
      <c r="AB51" s="309">
        <f t="shared" si="21"/>
        <v>0</v>
      </c>
      <c r="AC51" s="311">
        <f t="shared" si="21"/>
        <v>0</v>
      </c>
      <c r="AD51" s="312">
        <f>SUM(F51:AC51)</f>
        <v>0</v>
      </c>
    </row>
    <row r="52" spans="1:30" s="292" customFormat="1" ht="12" customHeight="1" x14ac:dyDescent="0.3">
      <c r="A52" s="313"/>
      <c r="B52" s="547"/>
      <c r="C52" s="552">
        <f>C50+1</f>
        <v>3</v>
      </c>
      <c r="D52" s="550" t="s">
        <v>475</v>
      </c>
      <c r="E52" s="541"/>
      <c r="F52" s="300"/>
      <c r="G52" s="301"/>
      <c r="H52" s="398"/>
      <c r="I52" s="391">
        <v>1</v>
      </c>
      <c r="J52" s="434"/>
      <c r="K52" s="301"/>
      <c r="L52" s="302"/>
      <c r="M52" s="303"/>
      <c r="N52" s="304"/>
      <c r="O52" s="301"/>
      <c r="P52" s="302"/>
      <c r="Q52" s="303"/>
      <c r="R52" s="304"/>
      <c r="S52" s="301"/>
      <c r="T52" s="302"/>
      <c r="U52" s="303"/>
      <c r="V52" s="304"/>
      <c r="W52" s="301"/>
      <c r="X52" s="302"/>
      <c r="Y52" s="303"/>
      <c r="Z52" s="304"/>
      <c r="AA52" s="301"/>
      <c r="AB52" s="302"/>
      <c r="AC52" s="305"/>
      <c r="AD52" s="298"/>
    </row>
    <row r="53" spans="1:30" s="313" customFormat="1" ht="12" customHeight="1" thickBot="1" x14ac:dyDescent="0.35">
      <c r="B53" s="547"/>
      <c r="C53" s="556"/>
      <c r="D53" s="551"/>
      <c r="E53" s="529"/>
      <c r="F53" s="307">
        <f>$E$52*F52</f>
        <v>0</v>
      </c>
      <c r="G53" s="294">
        <f t="shared" ref="G53:AC53" si="22">$E$52*G52</f>
        <v>0</v>
      </c>
      <c r="H53" s="294">
        <f t="shared" si="22"/>
        <v>0</v>
      </c>
      <c r="I53" s="395">
        <f t="shared" si="22"/>
        <v>0</v>
      </c>
      <c r="J53" s="296">
        <f t="shared" si="22"/>
        <v>0</v>
      </c>
      <c r="K53" s="294">
        <f t="shared" si="22"/>
        <v>0</v>
      </c>
      <c r="L53" s="294">
        <f t="shared" si="22"/>
        <v>0</v>
      </c>
      <c r="M53" s="295">
        <f t="shared" si="22"/>
        <v>0</v>
      </c>
      <c r="N53" s="296">
        <f t="shared" si="22"/>
        <v>0</v>
      </c>
      <c r="O53" s="294">
        <f t="shared" si="22"/>
        <v>0</v>
      </c>
      <c r="P53" s="294">
        <f t="shared" si="22"/>
        <v>0</v>
      </c>
      <c r="Q53" s="295">
        <f t="shared" si="22"/>
        <v>0</v>
      </c>
      <c r="R53" s="296">
        <f t="shared" si="22"/>
        <v>0</v>
      </c>
      <c r="S53" s="294">
        <f t="shared" si="22"/>
        <v>0</v>
      </c>
      <c r="T53" s="294">
        <f t="shared" si="22"/>
        <v>0</v>
      </c>
      <c r="U53" s="295">
        <f t="shared" si="22"/>
        <v>0</v>
      </c>
      <c r="V53" s="308">
        <f t="shared" si="22"/>
        <v>0</v>
      </c>
      <c r="W53" s="309">
        <f t="shared" si="22"/>
        <v>0</v>
      </c>
      <c r="X53" s="309">
        <f t="shared" si="22"/>
        <v>0</v>
      </c>
      <c r="Y53" s="310">
        <f t="shared" si="22"/>
        <v>0</v>
      </c>
      <c r="Z53" s="308">
        <f t="shared" si="22"/>
        <v>0</v>
      </c>
      <c r="AA53" s="309">
        <f t="shared" si="22"/>
        <v>0</v>
      </c>
      <c r="AB53" s="309">
        <f t="shared" si="22"/>
        <v>0</v>
      </c>
      <c r="AC53" s="311">
        <f t="shared" si="22"/>
        <v>0</v>
      </c>
      <c r="AD53" s="312">
        <f>SUM(F53:AC53)</f>
        <v>0</v>
      </c>
    </row>
    <row r="54" spans="1:30" s="292" customFormat="1" ht="12" customHeight="1" x14ac:dyDescent="0.3">
      <c r="B54" s="547"/>
      <c r="C54" s="552">
        <f>C52+1</f>
        <v>4</v>
      </c>
      <c r="D54" s="550" t="s">
        <v>78</v>
      </c>
      <c r="E54" s="541"/>
      <c r="F54" s="300"/>
      <c r="G54" s="301"/>
      <c r="H54" s="302"/>
      <c r="I54" s="303"/>
      <c r="J54" s="304"/>
      <c r="K54" s="301"/>
      <c r="L54" s="302"/>
      <c r="M54" s="303"/>
      <c r="N54" s="384">
        <v>1</v>
      </c>
      <c r="O54" s="301"/>
      <c r="P54" s="302"/>
      <c r="Q54" s="303"/>
      <c r="R54" s="304"/>
      <c r="S54" s="301"/>
      <c r="T54" s="302"/>
      <c r="U54" s="303"/>
      <c r="V54" s="304"/>
      <c r="W54" s="301"/>
      <c r="X54" s="302"/>
      <c r="Y54" s="303"/>
      <c r="Z54" s="304"/>
      <c r="AA54" s="301"/>
      <c r="AB54" s="302"/>
      <c r="AC54" s="305"/>
      <c r="AD54" s="298"/>
    </row>
    <row r="55" spans="1:30" s="313" customFormat="1" ht="12" customHeight="1" thickBot="1" x14ac:dyDescent="0.35">
      <c r="B55" s="547"/>
      <c r="C55" s="556"/>
      <c r="D55" s="551"/>
      <c r="E55" s="529"/>
      <c r="F55" s="307">
        <f>$E$54*F54</f>
        <v>0</v>
      </c>
      <c r="G55" s="294">
        <f t="shared" ref="G55:AC55" si="23">$E$54*G54</f>
        <v>0</v>
      </c>
      <c r="H55" s="294">
        <f t="shared" si="23"/>
        <v>0</v>
      </c>
      <c r="I55" s="295">
        <f t="shared" si="23"/>
        <v>0</v>
      </c>
      <c r="J55" s="296">
        <f t="shared" si="23"/>
        <v>0</v>
      </c>
      <c r="K55" s="294">
        <f t="shared" si="23"/>
        <v>0</v>
      </c>
      <c r="L55" s="294">
        <f t="shared" si="23"/>
        <v>0</v>
      </c>
      <c r="M55" s="295">
        <f t="shared" si="23"/>
        <v>0</v>
      </c>
      <c r="N55" s="399">
        <f t="shared" si="23"/>
        <v>0</v>
      </c>
      <c r="O55" s="294">
        <f t="shared" si="23"/>
        <v>0</v>
      </c>
      <c r="P55" s="294">
        <f t="shared" si="23"/>
        <v>0</v>
      </c>
      <c r="Q55" s="295">
        <f t="shared" si="23"/>
        <v>0</v>
      </c>
      <c r="R55" s="296">
        <f t="shared" si="23"/>
        <v>0</v>
      </c>
      <c r="S55" s="294">
        <f t="shared" si="23"/>
        <v>0</v>
      </c>
      <c r="T55" s="294">
        <f t="shared" si="23"/>
        <v>0</v>
      </c>
      <c r="U55" s="295">
        <f t="shared" si="23"/>
        <v>0</v>
      </c>
      <c r="V55" s="308">
        <f t="shared" si="23"/>
        <v>0</v>
      </c>
      <c r="W55" s="309">
        <f t="shared" si="23"/>
        <v>0</v>
      </c>
      <c r="X55" s="309">
        <f t="shared" si="23"/>
        <v>0</v>
      </c>
      <c r="Y55" s="310">
        <f t="shared" si="23"/>
        <v>0</v>
      </c>
      <c r="Z55" s="308">
        <f t="shared" si="23"/>
        <v>0</v>
      </c>
      <c r="AA55" s="309">
        <f t="shared" si="23"/>
        <v>0</v>
      </c>
      <c r="AB55" s="309">
        <f t="shared" si="23"/>
        <v>0</v>
      </c>
      <c r="AC55" s="311">
        <f t="shared" si="23"/>
        <v>0</v>
      </c>
      <c r="AD55" s="312">
        <f>SUM(F55:AC55)</f>
        <v>0</v>
      </c>
    </row>
    <row r="56" spans="1:30" s="292" customFormat="1" ht="12" customHeight="1" x14ac:dyDescent="0.3">
      <c r="B56" s="547"/>
      <c r="C56" s="552">
        <f>C54+1</f>
        <v>5</v>
      </c>
      <c r="D56" s="550" t="s">
        <v>85</v>
      </c>
      <c r="E56" s="541"/>
      <c r="F56" s="300"/>
      <c r="G56" s="301"/>
      <c r="H56" s="302"/>
      <c r="I56" s="303"/>
      <c r="J56" s="304"/>
      <c r="K56" s="389"/>
      <c r="L56" s="392">
        <v>0.2</v>
      </c>
      <c r="M56" s="406">
        <v>0.1</v>
      </c>
      <c r="N56" s="384">
        <v>0.3</v>
      </c>
      <c r="O56" s="400">
        <v>0.4</v>
      </c>
      <c r="P56" s="302"/>
      <c r="Q56" s="303"/>
      <c r="R56" s="304"/>
      <c r="S56" s="301"/>
      <c r="T56" s="302"/>
      <c r="U56" s="303"/>
      <c r="V56" s="304"/>
      <c r="W56" s="301"/>
      <c r="X56" s="302"/>
      <c r="Y56" s="303"/>
      <c r="Z56" s="304"/>
      <c r="AA56" s="301"/>
      <c r="AB56" s="302"/>
      <c r="AC56" s="305"/>
      <c r="AD56" s="298"/>
    </row>
    <row r="57" spans="1:30" s="313" customFormat="1" ht="12" customHeight="1" thickBot="1" x14ac:dyDescent="0.35">
      <c r="B57" s="547"/>
      <c r="C57" s="556"/>
      <c r="D57" s="551"/>
      <c r="E57" s="529"/>
      <c r="F57" s="307">
        <f>$E$56*F56</f>
        <v>0</v>
      </c>
      <c r="G57" s="294">
        <f t="shared" ref="G57:AC57" si="24">$E$56*G56</f>
        <v>0</v>
      </c>
      <c r="H57" s="294">
        <f t="shared" si="24"/>
        <v>0</v>
      </c>
      <c r="I57" s="295">
        <f t="shared" si="24"/>
        <v>0</v>
      </c>
      <c r="J57" s="296">
        <f t="shared" si="24"/>
        <v>0</v>
      </c>
      <c r="K57" s="407">
        <f t="shared" si="24"/>
        <v>0</v>
      </c>
      <c r="L57" s="408">
        <f t="shared" si="24"/>
        <v>0</v>
      </c>
      <c r="M57" s="393">
        <f t="shared" si="24"/>
        <v>0</v>
      </c>
      <c r="N57" s="399">
        <f t="shared" si="24"/>
        <v>0</v>
      </c>
      <c r="O57" s="387">
        <f t="shared" si="24"/>
        <v>0</v>
      </c>
      <c r="P57" s="294">
        <f t="shared" si="24"/>
        <v>0</v>
      </c>
      <c r="Q57" s="295">
        <f t="shared" si="24"/>
        <v>0</v>
      </c>
      <c r="R57" s="296">
        <f t="shared" si="24"/>
        <v>0</v>
      </c>
      <c r="S57" s="294">
        <f t="shared" si="24"/>
        <v>0</v>
      </c>
      <c r="T57" s="294">
        <f t="shared" si="24"/>
        <v>0</v>
      </c>
      <c r="U57" s="295">
        <f t="shared" si="24"/>
        <v>0</v>
      </c>
      <c r="V57" s="308">
        <f t="shared" si="24"/>
        <v>0</v>
      </c>
      <c r="W57" s="309">
        <f t="shared" si="24"/>
        <v>0</v>
      </c>
      <c r="X57" s="309">
        <f t="shared" si="24"/>
        <v>0</v>
      </c>
      <c r="Y57" s="310">
        <f t="shared" si="24"/>
        <v>0</v>
      </c>
      <c r="Z57" s="308">
        <f t="shared" si="24"/>
        <v>0</v>
      </c>
      <c r="AA57" s="309">
        <f t="shared" si="24"/>
        <v>0</v>
      </c>
      <c r="AB57" s="309">
        <f t="shared" si="24"/>
        <v>0</v>
      </c>
      <c r="AC57" s="311">
        <f t="shared" si="24"/>
        <v>0</v>
      </c>
      <c r="AD57" s="312">
        <f>SUM(F57:AC57)</f>
        <v>0</v>
      </c>
    </row>
    <row r="58" spans="1:30" s="292" customFormat="1" ht="12" customHeight="1" x14ac:dyDescent="0.3">
      <c r="B58" s="547"/>
      <c r="C58" s="552">
        <f t="shared" ref="C58" si="25">C56+1</f>
        <v>6</v>
      </c>
      <c r="D58" s="526" t="s">
        <v>111</v>
      </c>
      <c r="E58" s="541"/>
      <c r="F58" s="300"/>
      <c r="G58" s="301"/>
      <c r="H58" s="302"/>
      <c r="I58" s="303"/>
      <c r="J58" s="304"/>
      <c r="K58" s="301"/>
      <c r="L58" s="302"/>
      <c r="M58" s="303"/>
      <c r="N58" s="386">
        <v>0.1</v>
      </c>
      <c r="O58" s="414">
        <v>0.8</v>
      </c>
      <c r="P58" s="400">
        <v>0.1</v>
      </c>
      <c r="Q58" s="303"/>
      <c r="R58" s="304"/>
      <c r="S58" s="301"/>
      <c r="T58" s="302"/>
      <c r="U58" s="303"/>
      <c r="V58" s="304"/>
      <c r="W58" s="301"/>
      <c r="X58" s="302"/>
      <c r="Y58" s="303"/>
      <c r="Z58" s="304"/>
      <c r="AA58" s="301"/>
      <c r="AB58" s="302"/>
      <c r="AC58" s="305"/>
      <c r="AD58" s="298"/>
    </row>
    <row r="59" spans="1:30" s="313" customFormat="1" ht="12" customHeight="1" thickBot="1" x14ac:dyDescent="0.35">
      <c r="B59" s="547"/>
      <c r="C59" s="556"/>
      <c r="D59" s="527"/>
      <c r="E59" s="529"/>
      <c r="F59" s="307">
        <f>$E$58*F58</f>
        <v>0</v>
      </c>
      <c r="G59" s="294">
        <f t="shared" ref="G59:AC59" si="26">$E$58*G58</f>
        <v>0</v>
      </c>
      <c r="H59" s="294">
        <f t="shared" si="26"/>
        <v>0</v>
      </c>
      <c r="I59" s="295">
        <f t="shared" si="26"/>
        <v>0</v>
      </c>
      <c r="J59" s="296">
        <f t="shared" si="26"/>
        <v>0</v>
      </c>
      <c r="K59" s="294">
        <f t="shared" si="26"/>
        <v>0</v>
      </c>
      <c r="L59" s="294">
        <f t="shared" si="26"/>
        <v>0</v>
      </c>
      <c r="M59" s="295">
        <f t="shared" si="26"/>
        <v>0</v>
      </c>
      <c r="N59" s="402">
        <f t="shared" si="26"/>
        <v>0</v>
      </c>
      <c r="O59" s="412">
        <f t="shared" si="26"/>
        <v>0</v>
      </c>
      <c r="P59" s="413">
        <f t="shared" si="26"/>
        <v>0</v>
      </c>
      <c r="Q59" s="295">
        <f t="shared" si="26"/>
        <v>0</v>
      </c>
      <c r="R59" s="296">
        <f t="shared" si="26"/>
        <v>0</v>
      </c>
      <c r="S59" s="294">
        <f t="shared" si="26"/>
        <v>0</v>
      </c>
      <c r="T59" s="294">
        <f t="shared" si="26"/>
        <v>0</v>
      </c>
      <c r="U59" s="295">
        <f t="shared" si="26"/>
        <v>0</v>
      </c>
      <c r="V59" s="308">
        <f t="shared" si="26"/>
        <v>0</v>
      </c>
      <c r="W59" s="309">
        <f t="shared" si="26"/>
        <v>0</v>
      </c>
      <c r="X59" s="309">
        <f t="shared" si="26"/>
        <v>0</v>
      </c>
      <c r="Y59" s="310">
        <f t="shared" si="26"/>
        <v>0</v>
      </c>
      <c r="Z59" s="308">
        <f t="shared" si="26"/>
        <v>0</v>
      </c>
      <c r="AA59" s="309">
        <f t="shared" si="26"/>
        <v>0</v>
      </c>
      <c r="AB59" s="309">
        <f t="shared" si="26"/>
        <v>0</v>
      </c>
      <c r="AC59" s="311">
        <f t="shared" si="26"/>
        <v>0</v>
      </c>
      <c r="AD59" s="312">
        <f>SUM(F59:AC59)</f>
        <v>0</v>
      </c>
    </row>
    <row r="60" spans="1:30" s="292" customFormat="1" ht="12" customHeight="1" x14ac:dyDescent="0.3">
      <c r="B60" s="547"/>
      <c r="C60" s="552">
        <f t="shared" ref="C60" si="27">C58+1</f>
        <v>7</v>
      </c>
      <c r="D60" s="526" t="s">
        <v>471</v>
      </c>
      <c r="E60" s="541"/>
      <c r="F60" s="300"/>
      <c r="G60" s="301"/>
      <c r="H60" s="398"/>
      <c r="I60" s="390">
        <v>0.2</v>
      </c>
      <c r="J60" s="386">
        <v>0.2</v>
      </c>
      <c r="K60" s="385">
        <v>0.3</v>
      </c>
      <c r="L60" s="392">
        <v>0.2</v>
      </c>
      <c r="M60" s="390">
        <v>0.1</v>
      </c>
      <c r="N60" s="304"/>
      <c r="O60" s="301"/>
      <c r="P60" s="302"/>
      <c r="Q60" s="303"/>
      <c r="R60" s="304"/>
      <c r="S60" s="301"/>
      <c r="T60" s="302"/>
      <c r="U60" s="303"/>
      <c r="V60" s="304"/>
      <c r="W60" s="301"/>
      <c r="X60" s="302"/>
      <c r="Y60" s="303"/>
      <c r="Z60" s="304"/>
      <c r="AA60" s="301"/>
      <c r="AB60" s="302"/>
      <c r="AC60" s="305"/>
      <c r="AD60" s="298"/>
    </row>
    <row r="61" spans="1:30" s="313" customFormat="1" ht="12" customHeight="1" thickBot="1" x14ac:dyDescent="0.35">
      <c r="B61" s="547"/>
      <c r="C61" s="556"/>
      <c r="D61" s="527"/>
      <c r="E61" s="529"/>
      <c r="F61" s="307">
        <f>$E$60*F60</f>
        <v>0</v>
      </c>
      <c r="G61" s="294">
        <f t="shared" ref="G61:AC61" si="28">$E$60*G60</f>
        <v>0</v>
      </c>
      <c r="H61" s="294">
        <f t="shared" si="28"/>
        <v>0</v>
      </c>
      <c r="I61" s="395">
        <f t="shared" si="28"/>
        <v>0</v>
      </c>
      <c r="J61" s="402">
        <f t="shared" si="28"/>
        <v>0</v>
      </c>
      <c r="K61" s="409">
        <f t="shared" si="28"/>
        <v>0</v>
      </c>
      <c r="L61" s="408">
        <f t="shared" si="28"/>
        <v>0</v>
      </c>
      <c r="M61" s="393">
        <f t="shared" si="28"/>
        <v>0</v>
      </c>
      <c r="N61" s="296">
        <f t="shared" si="28"/>
        <v>0</v>
      </c>
      <c r="O61" s="294">
        <f t="shared" si="28"/>
        <v>0</v>
      </c>
      <c r="P61" s="294">
        <f t="shared" si="28"/>
        <v>0</v>
      </c>
      <c r="Q61" s="295">
        <f t="shared" si="28"/>
        <v>0</v>
      </c>
      <c r="R61" s="296">
        <f t="shared" si="28"/>
        <v>0</v>
      </c>
      <c r="S61" s="294">
        <f t="shared" si="28"/>
        <v>0</v>
      </c>
      <c r="T61" s="294">
        <f t="shared" si="28"/>
        <v>0</v>
      </c>
      <c r="U61" s="295">
        <f t="shared" si="28"/>
        <v>0</v>
      </c>
      <c r="V61" s="308">
        <f t="shared" si="28"/>
        <v>0</v>
      </c>
      <c r="W61" s="309">
        <f t="shared" si="28"/>
        <v>0</v>
      </c>
      <c r="X61" s="309">
        <f t="shared" si="28"/>
        <v>0</v>
      </c>
      <c r="Y61" s="310">
        <f t="shared" si="28"/>
        <v>0</v>
      </c>
      <c r="Z61" s="308">
        <f t="shared" si="28"/>
        <v>0</v>
      </c>
      <c r="AA61" s="309">
        <f t="shared" si="28"/>
        <v>0</v>
      </c>
      <c r="AB61" s="309">
        <f t="shared" si="28"/>
        <v>0</v>
      </c>
      <c r="AC61" s="311">
        <f t="shared" si="28"/>
        <v>0</v>
      </c>
      <c r="AD61" s="312">
        <f>SUM(F61:AC61)</f>
        <v>0</v>
      </c>
    </row>
    <row r="62" spans="1:30" s="292" customFormat="1" ht="12" customHeight="1" x14ac:dyDescent="0.3">
      <c r="B62" s="547"/>
      <c r="C62" s="552">
        <f t="shared" ref="C62" si="29">C60+1</f>
        <v>8</v>
      </c>
      <c r="D62" s="526" t="s">
        <v>477</v>
      </c>
      <c r="E62" s="541"/>
      <c r="F62" s="300"/>
      <c r="G62" s="301"/>
      <c r="H62" s="398"/>
      <c r="I62" s="390">
        <v>0.05</v>
      </c>
      <c r="J62" s="304"/>
      <c r="K62" s="396"/>
      <c r="L62" s="385">
        <v>0.4</v>
      </c>
      <c r="M62" s="303"/>
      <c r="N62" s="415"/>
      <c r="O62" s="410">
        <v>0.55000000000000004</v>
      </c>
      <c r="P62" s="302"/>
      <c r="Q62" s="303"/>
      <c r="R62" s="304"/>
      <c r="S62" s="301"/>
      <c r="T62" s="302"/>
      <c r="U62" s="303"/>
      <c r="V62" s="304"/>
      <c r="W62" s="301"/>
      <c r="X62" s="302"/>
      <c r="Y62" s="303"/>
      <c r="Z62" s="304"/>
      <c r="AA62" s="301"/>
      <c r="AB62" s="302"/>
      <c r="AC62" s="305"/>
      <c r="AD62" s="298"/>
    </row>
    <row r="63" spans="1:30" s="313" customFormat="1" ht="12" customHeight="1" thickBot="1" x14ac:dyDescent="0.35">
      <c r="B63" s="547"/>
      <c r="C63" s="556"/>
      <c r="D63" s="527"/>
      <c r="E63" s="529"/>
      <c r="F63" s="307">
        <f>$E$62*F62</f>
        <v>0</v>
      </c>
      <c r="G63" s="294">
        <f t="shared" ref="G63:AC63" si="30">$E$62*G62</f>
        <v>0</v>
      </c>
      <c r="H63" s="294">
        <f t="shared" si="30"/>
        <v>0</v>
      </c>
      <c r="I63" s="393">
        <f t="shared" si="30"/>
        <v>0</v>
      </c>
      <c r="J63" s="296">
        <f t="shared" si="30"/>
        <v>0</v>
      </c>
      <c r="K63" s="294">
        <f t="shared" si="30"/>
        <v>0</v>
      </c>
      <c r="L63" s="388">
        <f>$E$62*L62</f>
        <v>0</v>
      </c>
      <c r="M63" s="295">
        <f t="shared" si="30"/>
        <v>0</v>
      </c>
      <c r="N63" s="296">
        <f t="shared" si="30"/>
        <v>0</v>
      </c>
      <c r="O63" s="387">
        <f t="shared" si="30"/>
        <v>0</v>
      </c>
      <c r="P63" s="294">
        <f t="shared" si="30"/>
        <v>0</v>
      </c>
      <c r="Q63" s="295">
        <f t="shared" si="30"/>
        <v>0</v>
      </c>
      <c r="R63" s="296">
        <f t="shared" si="30"/>
        <v>0</v>
      </c>
      <c r="S63" s="294">
        <f t="shared" si="30"/>
        <v>0</v>
      </c>
      <c r="T63" s="294">
        <f t="shared" si="30"/>
        <v>0</v>
      </c>
      <c r="U63" s="295">
        <f t="shared" si="30"/>
        <v>0</v>
      </c>
      <c r="V63" s="308">
        <f t="shared" si="30"/>
        <v>0</v>
      </c>
      <c r="W63" s="309">
        <f t="shared" si="30"/>
        <v>0</v>
      </c>
      <c r="X63" s="309">
        <f t="shared" si="30"/>
        <v>0</v>
      </c>
      <c r="Y63" s="310">
        <f t="shared" si="30"/>
        <v>0</v>
      </c>
      <c r="Z63" s="308">
        <f t="shared" si="30"/>
        <v>0</v>
      </c>
      <c r="AA63" s="309">
        <f t="shared" si="30"/>
        <v>0</v>
      </c>
      <c r="AB63" s="309">
        <f t="shared" si="30"/>
        <v>0</v>
      </c>
      <c r="AC63" s="311">
        <f t="shared" si="30"/>
        <v>0</v>
      </c>
      <c r="AD63" s="312">
        <f>SUM(F63:AC63)</f>
        <v>0</v>
      </c>
    </row>
    <row r="64" spans="1:30" s="292" customFormat="1" ht="12" customHeight="1" x14ac:dyDescent="0.3">
      <c r="B64" s="547"/>
      <c r="C64" s="552">
        <f t="shared" ref="C64" si="31">C62+1</f>
        <v>9</v>
      </c>
      <c r="D64" s="550" t="s">
        <v>272</v>
      </c>
      <c r="E64" s="541"/>
      <c r="F64" s="300"/>
      <c r="G64" s="301"/>
      <c r="H64" s="302"/>
      <c r="I64" s="303"/>
      <c r="J64" s="304"/>
      <c r="K64" s="396"/>
      <c r="L64" s="410">
        <v>0.1</v>
      </c>
      <c r="M64" s="303"/>
      <c r="N64" s="304"/>
      <c r="O64" s="396"/>
      <c r="P64" s="410">
        <v>0.9</v>
      </c>
      <c r="Q64" s="303"/>
      <c r="R64" s="304"/>
      <c r="S64" s="301"/>
      <c r="T64" s="302"/>
      <c r="U64" s="303"/>
      <c r="V64" s="304"/>
      <c r="W64" s="301"/>
      <c r="X64" s="302"/>
      <c r="Y64" s="303"/>
      <c r="Z64" s="304"/>
      <c r="AA64" s="301"/>
      <c r="AB64" s="302"/>
      <c r="AC64" s="305"/>
      <c r="AD64" s="298"/>
    </row>
    <row r="65" spans="2:31" s="313" customFormat="1" ht="12" customHeight="1" thickBot="1" x14ac:dyDescent="0.35">
      <c r="B65" s="547"/>
      <c r="C65" s="556"/>
      <c r="D65" s="551"/>
      <c r="E65" s="529"/>
      <c r="F65" s="307">
        <f>$E$64*F64</f>
        <v>0</v>
      </c>
      <c r="G65" s="294">
        <f t="shared" ref="G65:AC65" si="32">$E$64*G64</f>
        <v>0</v>
      </c>
      <c r="H65" s="294">
        <f t="shared" si="32"/>
        <v>0</v>
      </c>
      <c r="I65" s="295">
        <f t="shared" si="32"/>
        <v>0</v>
      </c>
      <c r="J65" s="296">
        <f t="shared" si="32"/>
        <v>0</v>
      </c>
      <c r="K65" s="407">
        <f t="shared" si="32"/>
        <v>0</v>
      </c>
      <c r="L65" s="408">
        <f t="shared" si="32"/>
        <v>0</v>
      </c>
      <c r="M65" s="295">
        <f t="shared" si="32"/>
        <v>0</v>
      </c>
      <c r="N65" s="296">
        <f t="shared" si="32"/>
        <v>0</v>
      </c>
      <c r="O65" s="294">
        <f t="shared" si="32"/>
        <v>0</v>
      </c>
      <c r="P65" s="387">
        <f t="shared" si="32"/>
        <v>0</v>
      </c>
      <c r="Q65" s="295">
        <f t="shared" si="32"/>
        <v>0</v>
      </c>
      <c r="R65" s="296">
        <f t="shared" si="32"/>
        <v>0</v>
      </c>
      <c r="S65" s="294">
        <f t="shared" si="32"/>
        <v>0</v>
      </c>
      <c r="T65" s="294">
        <f t="shared" si="32"/>
        <v>0</v>
      </c>
      <c r="U65" s="295">
        <f t="shared" si="32"/>
        <v>0</v>
      </c>
      <c r="V65" s="308">
        <f t="shared" si="32"/>
        <v>0</v>
      </c>
      <c r="W65" s="309">
        <f t="shared" si="32"/>
        <v>0</v>
      </c>
      <c r="X65" s="309">
        <f t="shared" si="32"/>
        <v>0</v>
      </c>
      <c r="Y65" s="310">
        <f t="shared" si="32"/>
        <v>0</v>
      </c>
      <c r="Z65" s="308">
        <f t="shared" si="32"/>
        <v>0</v>
      </c>
      <c r="AA65" s="309">
        <f t="shared" si="32"/>
        <v>0</v>
      </c>
      <c r="AB65" s="309">
        <f t="shared" si="32"/>
        <v>0</v>
      </c>
      <c r="AC65" s="311">
        <f t="shared" si="32"/>
        <v>0</v>
      </c>
      <c r="AD65" s="312">
        <f>SUM(F65:AC65)</f>
        <v>0</v>
      </c>
    </row>
    <row r="66" spans="2:31" s="292" customFormat="1" ht="12" customHeight="1" x14ac:dyDescent="0.3">
      <c r="B66" s="318"/>
      <c r="C66" s="552">
        <v>16</v>
      </c>
      <c r="D66" s="526" t="s">
        <v>324</v>
      </c>
      <c r="E66" s="541"/>
      <c r="F66" s="404">
        <v>6.25E-2</v>
      </c>
      <c r="G66" s="391">
        <v>6.25E-2</v>
      </c>
      <c r="H66" s="391">
        <v>6.25E-2</v>
      </c>
      <c r="I66" s="406">
        <v>6.25E-2</v>
      </c>
      <c r="J66" s="384">
        <v>6.25E-2</v>
      </c>
      <c r="K66" s="401">
        <v>6.25E-2</v>
      </c>
      <c r="L66" s="401">
        <v>6.25E-2</v>
      </c>
      <c r="M66" s="411">
        <v>6.25E-2</v>
      </c>
      <c r="N66" s="404">
        <v>6.25E-2</v>
      </c>
      <c r="O66" s="401">
        <v>6.25E-2</v>
      </c>
      <c r="P66" s="416">
        <v>6.25E-2</v>
      </c>
      <c r="Q66" s="406">
        <v>6.25E-2</v>
      </c>
      <c r="R66" s="384">
        <v>6.25E-2</v>
      </c>
      <c r="S66" s="392">
        <v>6.25E-2</v>
      </c>
      <c r="T66" s="391">
        <v>6.25E-2</v>
      </c>
      <c r="U66" s="391">
        <v>6.25E-2</v>
      </c>
      <c r="V66" s="319"/>
      <c r="W66" s="320"/>
      <c r="X66" s="321"/>
      <c r="Y66" s="322"/>
      <c r="Z66" s="319"/>
      <c r="AA66" s="320"/>
      <c r="AB66" s="321"/>
      <c r="AC66" s="323"/>
      <c r="AD66" s="298"/>
      <c r="AE66" s="432"/>
    </row>
    <row r="67" spans="2:31" s="330" customFormat="1" ht="12" customHeight="1" thickBot="1" x14ac:dyDescent="0.35">
      <c r="B67" s="324"/>
      <c r="C67" s="556"/>
      <c r="D67" s="527"/>
      <c r="E67" s="529"/>
      <c r="F67" s="405">
        <f t="shared" ref="F67:AC67" si="33">$E$66*F66</f>
        <v>0</v>
      </c>
      <c r="G67" s="387">
        <f t="shared" si="33"/>
        <v>0</v>
      </c>
      <c r="H67" s="388">
        <f t="shared" si="33"/>
        <v>0</v>
      </c>
      <c r="I67" s="393">
        <f t="shared" si="33"/>
        <v>0</v>
      </c>
      <c r="J67" s="399">
        <f t="shared" si="33"/>
        <v>0</v>
      </c>
      <c r="K67" s="388">
        <f t="shared" si="33"/>
        <v>0</v>
      </c>
      <c r="L67" s="388">
        <f t="shared" si="33"/>
        <v>0</v>
      </c>
      <c r="M67" s="393">
        <f t="shared" si="33"/>
        <v>0</v>
      </c>
      <c r="N67" s="402">
        <f t="shared" si="33"/>
        <v>0</v>
      </c>
      <c r="O67" s="388">
        <f t="shared" si="33"/>
        <v>0</v>
      </c>
      <c r="P67" s="387">
        <f t="shared" si="33"/>
        <v>0</v>
      </c>
      <c r="Q67" s="417">
        <f t="shared" si="33"/>
        <v>0</v>
      </c>
      <c r="R67" s="418">
        <f t="shared" si="33"/>
        <v>0</v>
      </c>
      <c r="S67" s="419">
        <f t="shared" si="33"/>
        <v>0</v>
      </c>
      <c r="T67" s="419">
        <f t="shared" si="33"/>
        <v>0</v>
      </c>
      <c r="U67" s="417">
        <f t="shared" si="33"/>
        <v>0</v>
      </c>
      <c r="V67" s="325">
        <f t="shared" si="33"/>
        <v>0</v>
      </c>
      <c r="W67" s="326">
        <f t="shared" si="33"/>
        <v>0</v>
      </c>
      <c r="X67" s="326">
        <f t="shared" si="33"/>
        <v>0</v>
      </c>
      <c r="Y67" s="327">
        <f t="shared" si="33"/>
        <v>0</v>
      </c>
      <c r="Z67" s="325">
        <f t="shared" si="33"/>
        <v>0</v>
      </c>
      <c r="AA67" s="326">
        <f t="shared" si="33"/>
        <v>0</v>
      </c>
      <c r="AB67" s="326">
        <f t="shared" si="33"/>
        <v>0</v>
      </c>
      <c r="AC67" s="328">
        <f t="shared" si="33"/>
        <v>0</v>
      </c>
      <c r="AD67" s="329">
        <f>SUM(F67:AC67)</f>
        <v>0</v>
      </c>
    </row>
    <row r="68" spans="2:31" s="331" customFormat="1" ht="24" customHeight="1" thickBot="1" x14ac:dyDescent="0.4">
      <c r="C68" s="560" t="s">
        <v>330</v>
      </c>
      <c r="D68" s="561"/>
      <c r="E68" s="332">
        <f>SUM(E8:E67)</f>
        <v>0</v>
      </c>
      <c r="F68" s="333">
        <f t="shared" ref="F68:AC68" si="34">F67+F65+F63+F61+F59+F57+F55+F53+F51+F49+F47+F45+F43+F41+F39+F37+F35+F33+F31+F29+F27+F25+F23+F21+F19+F17+F15+F13+F11+F9</f>
        <v>0</v>
      </c>
      <c r="G68" s="333">
        <f t="shared" si="34"/>
        <v>0</v>
      </c>
      <c r="H68" s="333">
        <f t="shared" si="34"/>
        <v>0</v>
      </c>
      <c r="I68" s="333">
        <f t="shared" si="34"/>
        <v>0</v>
      </c>
      <c r="J68" s="333">
        <f t="shared" si="34"/>
        <v>0</v>
      </c>
      <c r="K68" s="333">
        <f t="shared" si="34"/>
        <v>0</v>
      </c>
      <c r="L68" s="333">
        <f t="shared" si="34"/>
        <v>0</v>
      </c>
      <c r="M68" s="333">
        <f t="shared" si="34"/>
        <v>0</v>
      </c>
      <c r="N68" s="333">
        <f t="shared" si="34"/>
        <v>0</v>
      </c>
      <c r="O68" s="333">
        <f t="shared" si="34"/>
        <v>0</v>
      </c>
      <c r="P68" s="333">
        <f t="shared" si="34"/>
        <v>0</v>
      </c>
      <c r="Q68" s="333">
        <f t="shared" si="34"/>
        <v>0</v>
      </c>
      <c r="R68" s="333">
        <f t="shared" si="34"/>
        <v>0</v>
      </c>
      <c r="S68" s="333">
        <f t="shared" si="34"/>
        <v>0</v>
      </c>
      <c r="T68" s="333">
        <f t="shared" si="34"/>
        <v>0</v>
      </c>
      <c r="U68" s="333">
        <f t="shared" si="34"/>
        <v>0</v>
      </c>
      <c r="V68" s="333">
        <f t="shared" si="34"/>
        <v>0</v>
      </c>
      <c r="W68" s="333">
        <f t="shared" si="34"/>
        <v>0</v>
      </c>
      <c r="X68" s="333">
        <f t="shared" si="34"/>
        <v>0</v>
      </c>
      <c r="Y68" s="333">
        <f t="shared" si="34"/>
        <v>0</v>
      </c>
      <c r="Z68" s="333">
        <f t="shared" si="34"/>
        <v>0</v>
      </c>
      <c r="AA68" s="333">
        <f t="shared" si="34"/>
        <v>0</v>
      </c>
      <c r="AB68" s="333">
        <f t="shared" si="34"/>
        <v>0</v>
      </c>
      <c r="AC68" s="333">
        <f t="shared" si="34"/>
        <v>0</v>
      </c>
      <c r="AD68" s="334">
        <f>SUM(F68:AC68)</f>
        <v>0</v>
      </c>
      <c r="AE68" s="431"/>
    </row>
    <row r="69" spans="2:31" s="335" customFormat="1" ht="32.15" customHeight="1" x14ac:dyDescent="0.35">
      <c r="C69" s="562" t="s">
        <v>479</v>
      </c>
      <c r="D69" s="562"/>
      <c r="E69" s="336">
        <f>E68*E72</f>
        <v>0</v>
      </c>
      <c r="F69" s="337">
        <f t="shared" ref="F69:AC69" si="35">F68*$E$72</f>
        <v>0</v>
      </c>
      <c r="G69" s="337">
        <f t="shared" si="35"/>
        <v>0</v>
      </c>
      <c r="H69" s="337">
        <f t="shared" si="35"/>
        <v>0</v>
      </c>
      <c r="I69" s="337">
        <f t="shared" si="35"/>
        <v>0</v>
      </c>
      <c r="J69" s="337">
        <f t="shared" si="35"/>
        <v>0</v>
      </c>
      <c r="K69" s="337">
        <f t="shared" si="35"/>
        <v>0</v>
      </c>
      <c r="L69" s="337">
        <f t="shared" si="35"/>
        <v>0</v>
      </c>
      <c r="M69" s="337">
        <f t="shared" si="35"/>
        <v>0</v>
      </c>
      <c r="N69" s="337">
        <f t="shared" si="35"/>
        <v>0</v>
      </c>
      <c r="O69" s="337">
        <f t="shared" si="35"/>
        <v>0</v>
      </c>
      <c r="P69" s="337">
        <f t="shared" si="35"/>
        <v>0</v>
      </c>
      <c r="Q69" s="337">
        <f t="shared" si="35"/>
        <v>0</v>
      </c>
      <c r="R69" s="337">
        <f t="shared" si="35"/>
        <v>0</v>
      </c>
      <c r="S69" s="337">
        <f t="shared" si="35"/>
        <v>0</v>
      </c>
      <c r="T69" s="337">
        <f t="shared" si="35"/>
        <v>0</v>
      </c>
      <c r="U69" s="337">
        <f t="shared" si="35"/>
        <v>0</v>
      </c>
      <c r="V69" s="337">
        <f t="shared" si="35"/>
        <v>0</v>
      </c>
      <c r="W69" s="337">
        <f t="shared" si="35"/>
        <v>0</v>
      </c>
      <c r="X69" s="337">
        <f t="shared" si="35"/>
        <v>0</v>
      </c>
      <c r="Y69" s="337">
        <f t="shared" si="35"/>
        <v>0</v>
      </c>
      <c r="Z69" s="337">
        <f t="shared" si="35"/>
        <v>0</v>
      </c>
      <c r="AA69" s="337">
        <f t="shared" si="35"/>
        <v>0</v>
      </c>
      <c r="AB69" s="337">
        <f t="shared" si="35"/>
        <v>0</v>
      </c>
      <c r="AC69" s="337">
        <f t="shared" si="35"/>
        <v>0</v>
      </c>
      <c r="AD69" s="338">
        <f>SUM(F69:AC69)</f>
        <v>0</v>
      </c>
      <c r="AE69" s="430"/>
    </row>
    <row r="70" spans="2:31" s="331" customFormat="1" ht="56.5" customHeight="1" x14ac:dyDescent="0.35">
      <c r="C70" s="563" t="s">
        <v>480</v>
      </c>
      <c r="D70" s="564"/>
      <c r="E70" s="339"/>
      <c r="F70" s="574">
        <f>E70/4</f>
        <v>0</v>
      </c>
      <c r="G70" s="575"/>
      <c r="H70" s="575"/>
      <c r="I70" s="576"/>
      <c r="J70" s="574">
        <f>E70/4</f>
        <v>0</v>
      </c>
      <c r="K70" s="575"/>
      <c r="L70" s="575"/>
      <c r="M70" s="576"/>
      <c r="N70" s="574">
        <f>E70/4</f>
        <v>0</v>
      </c>
      <c r="O70" s="575"/>
      <c r="P70" s="575"/>
      <c r="Q70" s="576"/>
      <c r="R70" s="574">
        <f>E70/4</f>
        <v>0</v>
      </c>
      <c r="S70" s="575"/>
      <c r="T70" s="575"/>
      <c r="U70" s="576"/>
      <c r="V70" s="557"/>
      <c r="W70" s="558"/>
      <c r="X70" s="558"/>
      <c r="Y70" s="577"/>
      <c r="Z70" s="557"/>
      <c r="AA70" s="558"/>
      <c r="AB70" s="558"/>
      <c r="AC70" s="559"/>
      <c r="AD70" s="340">
        <f>F70+J70+N70+R70+V70+Z70</f>
        <v>0</v>
      </c>
    </row>
    <row r="71" spans="2:31" s="331" customFormat="1" ht="30" customHeight="1" x14ac:dyDescent="0.35">
      <c r="C71" s="565" t="s">
        <v>481</v>
      </c>
      <c r="D71" s="565"/>
      <c r="E71" s="341">
        <f>E69+E70</f>
        <v>0</v>
      </c>
      <c r="F71" s="566">
        <f>SUM(F69:I70)</f>
        <v>0</v>
      </c>
      <c r="G71" s="567"/>
      <c r="H71" s="567"/>
      <c r="I71" s="568"/>
      <c r="J71" s="566">
        <f>SUM(J69:M70)</f>
        <v>0</v>
      </c>
      <c r="K71" s="569"/>
      <c r="L71" s="569"/>
      <c r="M71" s="570"/>
      <c r="N71" s="566">
        <f>SUM(N69:Q70)</f>
        <v>0</v>
      </c>
      <c r="O71" s="569"/>
      <c r="P71" s="569"/>
      <c r="Q71" s="570"/>
      <c r="R71" s="566">
        <f>SUM(R69:U70)</f>
        <v>0</v>
      </c>
      <c r="S71" s="569"/>
      <c r="T71" s="569"/>
      <c r="U71" s="570"/>
      <c r="V71" s="571">
        <f>SUM(V69:Y70)</f>
        <v>0</v>
      </c>
      <c r="W71" s="572"/>
      <c r="X71" s="572"/>
      <c r="Y71" s="573"/>
      <c r="Z71" s="571">
        <f>SUM(Z69:AC70)</f>
        <v>0</v>
      </c>
      <c r="AA71" s="572"/>
      <c r="AB71" s="572"/>
      <c r="AC71" s="573"/>
      <c r="AD71" s="342">
        <f>F71+J71+N71+R71+V71+Z71</f>
        <v>0</v>
      </c>
    </row>
    <row r="72" spans="2:31" x14ac:dyDescent="0.35">
      <c r="D72" s="344" t="s">
        <v>482</v>
      </c>
      <c r="E72" s="436">
        <v>1.6379999999999999</v>
      </c>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345"/>
    </row>
    <row r="73" spans="2:31" ht="17.5" customHeight="1" x14ac:dyDescent="0.35">
      <c r="E73" s="346"/>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row>
    <row r="74" spans="2:31" ht="17.5" customHeight="1" x14ac:dyDescent="0.35">
      <c r="D74" s="347"/>
      <c r="E74" s="346"/>
      <c r="F74" s="348"/>
      <c r="G74" s="348"/>
      <c r="H74" s="348"/>
      <c r="I74" s="348"/>
      <c r="J74" s="348"/>
      <c r="K74" s="348"/>
      <c r="L74" s="348"/>
      <c r="M74" s="348"/>
      <c r="N74" s="348"/>
      <c r="O74" s="348"/>
      <c r="P74" s="348"/>
      <c r="Q74" s="348"/>
      <c r="R74" s="348"/>
      <c r="S74" s="348"/>
      <c r="T74" s="348"/>
      <c r="U74" s="348"/>
      <c r="V74" s="348"/>
      <c r="W74" s="348"/>
      <c r="X74" s="348"/>
      <c r="Y74" s="348"/>
      <c r="Z74" s="348"/>
      <c r="AA74" s="348"/>
      <c r="AB74" s="348"/>
      <c r="AC74" s="348"/>
    </row>
    <row r="75" spans="2:31" ht="17.5" customHeight="1" x14ac:dyDescent="0.35">
      <c r="D75" s="347"/>
      <c r="E75" s="346"/>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8"/>
    </row>
    <row r="76" spans="2:31" s="343" customFormat="1" ht="15.65" customHeight="1" x14ac:dyDescent="0.45">
      <c r="C76" s="592" t="s">
        <v>483</v>
      </c>
      <c r="D76" s="592"/>
      <c r="E76" s="593"/>
      <c r="F76" s="594" t="s">
        <v>484</v>
      </c>
      <c r="G76" s="580"/>
      <c r="H76" s="580"/>
      <c r="I76" s="580"/>
      <c r="J76" s="580" t="s">
        <v>439</v>
      </c>
      <c r="K76" s="580"/>
      <c r="L76" s="580"/>
      <c r="M76" s="580"/>
      <c r="N76" s="580" t="s">
        <v>440</v>
      </c>
      <c r="O76" s="580"/>
      <c r="P76" s="580"/>
      <c r="Q76" s="580"/>
      <c r="R76" s="580" t="s">
        <v>441</v>
      </c>
      <c r="S76" s="580"/>
      <c r="T76" s="580"/>
      <c r="U76" s="580"/>
      <c r="V76" s="580" t="s">
        <v>442</v>
      </c>
      <c r="W76" s="580"/>
      <c r="X76" s="580"/>
      <c r="Y76" s="580"/>
      <c r="Z76" s="580" t="s">
        <v>443</v>
      </c>
      <c r="AA76" s="580"/>
      <c r="AB76" s="580"/>
      <c r="AC76" s="581"/>
      <c r="AD76" s="349"/>
    </row>
    <row r="77" spans="2:31" ht="18.5" x14ac:dyDescent="0.35">
      <c r="C77" s="582" t="s">
        <v>485</v>
      </c>
      <c r="D77" s="582"/>
      <c r="E77" s="583"/>
      <c r="F77" s="584" t="e">
        <f>$F$71/$E$71</f>
        <v>#DIV/0!</v>
      </c>
      <c r="G77" s="585"/>
      <c r="H77" s="585"/>
      <c r="I77" s="586"/>
      <c r="J77" s="584" t="e">
        <f>$J$71/$E$71</f>
        <v>#DIV/0!</v>
      </c>
      <c r="K77" s="585"/>
      <c r="L77" s="585"/>
      <c r="M77" s="586"/>
      <c r="N77" s="584" t="e">
        <f>$N$71/$E$71</f>
        <v>#DIV/0!</v>
      </c>
      <c r="O77" s="585"/>
      <c r="P77" s="585"/>
      <c r="Q77" s="586"/>
      <c r="R77" s="584" t="e">
        <f>$R$71/$E$71</f>
        <v>#DIV/0!</v>
      </c>
      <c r="S77" s="585"/>
      <c r="T77" s="585"/>
      <c r="U77" s="586"/>
      <c r="V77" s="584" t="e">
        <f>$V$71/$E$71</f>
        <v>#DIV/0!</v>
      </c>
      <c r="W77" s="585"/>
      <c r="X77" s="585"/>
      <c r="Y77" s="586"/>
      <c r="Z77" s="584" t="e">
        <f>$Z$71/$E$71</f>
        <v>#DIV/0!</v>
      </c>
      <c r="AA77" s="585"/>
      <c r="AB77" s="585"/>
      <c r="AC77" s="586"/>
      <c r="AD77" s="350" t="e">
        <f>SUM(F77:AC77)</f>
        <v>#DIV/0!</v>
      </c>
    </row>
    <row r="78" spans="2:31" x14ac:dyDescent="0.35">
      <c r="C78" s="582"/>
      <c r="D78" s="582"/>
      <c r="E78" s="583"/>
      <c r="F78" s="587">
        <f>$F$71</f>
        <v>0</v>
      </c>
      <c r="G78" s="587"/>
      <c r="H78" s="587"/>
      <c r="I78" s="588"/>
      <c r="J78" s="589">
        <f>$J$71</f>
        <v>0</v>
      </c>
      <c r="K78" s="590"/>
      <c r="L78" s="590"/>
      <c r="M78" s="591"/>
      <c r="N78" s="589">
        <f>$N$71</f>
        <v>0</v>
      </c>
      <c r="O78" s="590"/>
      <c r="P78" s="590"/>
      <c r="Q78" s="591"/>
      <c r="R78" s="589">
        <f>$R$71</f>
        <v>0</v>
      </c>
      <c r="S78" s="590"/>
      <c r="T78" s="590"/>
      <c r="U78" s="591"/>
      <c r="V78" s="595">
        <f>$V$71</f>
        <v>0</v>
      </c>
      <c r="W78" s="596"/>
      <c r="X78" s="596"/>
      <c r="Y78" s="597"/>
      <c r="Z78" s="595">
        <f>$Z$71</f>
        <v>0</v>
      </c>
      <c r="AA78" s="596"/>
      <c r="AB78" s="596"/>
      <c r="AC78" s="597"/>
    </row>
    <row r="79" spans="2:31" ht="18.5" x14ac:dyDescent="0.35">
      <c r="C79" s="598" t="s">
        <v>486</v>
      </c>
      <c r="D79" s="598"/>
      <c r="E79" s="599"/>
      <c r="F79" s="600" t="e">
        <f>F77</f>
        <v>#DIV/0!</v>
      </c>
      <c r="G79" s="600"/>
      <c r="H79" s="600"/>
      <c r="I79" s="601"/>
      <c r="J79" s="600" t="e">
        <f>F79+J77</f>
        <v>#DIV/0!</v>
      </c>
      <c r="K79" s="600"/>
      <c r="L79" s="600"/>
      <c r="M79" s="601"/>
      <c r="N79" s="600" t="e">
        <f>J79+N77</f>
        <v>#DIV/0!</v>
      </c>
      <c r="O79" s="600"/>
      <c r="P79" s="600"/>
      <c r="Q79" s="601"/>
      <c r="R79" s="600" t="e">
        <f>N79+R77</f>
        <v>#DIV/0!</v>
      </c>
      <c r="S79" s="600"/>
      <c r="T79" s="600"/>
      <c r="U79" s="601"/>
      <c r="V79" s="600" t="e">
        <f>R79+V77</f>
        <v>#DIV/0!</v>
      </c>
      <c r="W79" s="600"/>
      <c r="X79" s="600"/>
      <c r="Y79" s="601"/>
      <c r="Z79" s="600" t="e">
        <f>V79+Z77</f>
        <v>#DIV/0!</v>
      </c>
      <c r="AA79" s="600"/>
      <c r="AB79" s="600"/>
      <c r="AC79" s="601"/>
    </row>
    <row r="80" spans="2:31" ht="31.4" customHeight="1" x14ac:dyDescent="0.35">
      <c r="C80" s="598"/>
      <c r="D80" s="598"/>
      <c r="E80" s="599"/>
      <c r="F80" s="605">
        <f>F78</f>
        <v>0</v>
      </c>
      <c r="G80" s="606"/>
      <c r="H80" s="606"/>
      <c r="I80" s="607"/>
      <c r="J80" s="605">
        <f>F80+J78</f>
        <v>0</v>
      </c>
      <c r="K80" s="606"/>
      <c r="L80" s="606"/>
      <c r="M80" s="607"/>
      <c r="N80" s="605">
        <f>J80+N78</f>
        <v>0</v>
      </c>
      <c r="O80" s="606"/>
      <c r="P80" s="606"/>
      <c r="Q80" s="607"/>
      <c r="R80" s="605">
        <f>N80+R78</f>
        <v>0</v>
      </c>
      <c r="S80" s="606"/>
      <c r="T80" s="606"/>
      <c r="U80" s="607"/>
      <c r="V80" s="608">
        <f>R80+V78</f>
        <v>0</v>
      </c>
      <c r="W80" s="609"/>
      <c r="X80" s="609"/>
      <c r="Y80" s="610"/>
      <c r="Z80" s="611">
        <f>V80+Z78</f>
        <v>0</v>
      </c>
      <c r="AA80" s="612"/>
      <c r="AB80" s="612"/>
      <c r="AC80" s="613"/>
      <c r="AD80" s="351" t="str">
        <f>IF(Z80=E71,"Verifica",IF(Z80&lt;&gt;E71,"No Verifica"))</f>
        <v>Verifica</v>
      </c>
    </row>
    <row r="81" spans="4:30" ht="30" customHeight="1" x14ac:dyDescent="0.35">
      <c r="D81" s="352"/>
      <c r="E81" s="353"/>
      <c r="F81" s="354"/>
      <c r="G81" s="354"/>
      <c r="H81" s="354"/>
      <c r="I81" s="354"/>
      <c r="J81" s="354"/>
      <c r="K81" s="354"/>
      <c r="L81" s="354"/>
      <c r="M81" s="354"/>
      <c r="N81" s="354"/>
      <c r="O81" s="354"/>
      <c r="P81" s="354"/>
      <c r="Q81" s="354"/>
      <c r="R81" s="354"/>
      <c r="S81" s="354"/>
      <c r="T81" s="354"/>
      <c r="U81" s="354"/>
      <c r="V81" s="354"/>
      <c r="W81" s="354"/>
      <c r="X81" s="354"/>
      <c r="Y81" s="354"/>
      <c r="Z81" s="355"/>
      <c r="AA81" s="355"/>
      <c r="AB81" s="355"/>
      <c r="AC81" s="355"/>
      <c r="AD81" s="351"/>
    </row>
    <row r="82" spans="4:30" ht="18.5" x14ac:dyDescent="0.45">
      <c r="D82" s="352"/>
      <c r="E82" s="356" t="s">
        <v>487</v>
      </c>
      <c r="F82" s="602" t="s">
        <v>484</v>
      </c>
      <c r="G82" s="603"/>
      <c r="H82" s="603"/>
      <c r="I82" s="603"/>
      <c r="J82" s="603" t="s">
        <v>439</v>
      </c>
      <c r="K82" s="603"/>
      <c r="L82" s="603"/>
      <c r="M82" s="603"/>
      <c r="N82" s="603" t="s">
        <v>440</v>
      </c>
      <c r="O82" s="603"/>
      <c r="P82" s="603"/>
      <c r="Q82" s="603"/>
      <c r="R82" s="603" t="s">
        <v>441</v>
      </c>
      <c r="S82" s="603"/>
      <c r="T82" s="603"/>
      <c r="U82" s="603"/>
      <c r="V82" s="603" t="s">
        <v>442</v>
      </c>
      <c r="W82" s="603"/>
      <c r="X82" s="603"/>
      <c r="Y82" s="603"/>
      <c r="Z82" s="603" t="s">
        <v>443</v>
      </c>
      <c r="AA82" s="603"/>
      <c r="AB82" s="603"/>
      <c r="AC82" s="604"/>
    </row>
    <row r="83" spans="4:30" ht="18.5" x14ac:dyDescent="0.35">
      <c r="D83" s="357"/>
      <c r="E83" s="358" t="s">
        <v>485</v>
      </c>
      <c r="F83" s="623" t="e">
        <f>$F$84/$E$71</f>
        <v>#DIV/0!</v>
      </c>
      <c r="G83" s="584"/>
      <c r="H83" s="584"/>
      <c r="I83" s="624"/>
      <c r="J83" s="623" t="e">
        <f>$J$84/$E$71</f>
        <v>#DIV/0!</v>
      </c>
      <c r="K83" s="584"/>
      <c r="L83" s="584"/>
      <c r="M83" s="624"/>
      <c r="N83" s="623" t="e">
        <f>$N$84/$E$71</f>
        <v>#DIV/0!</v>
      </c>
      <c r="O83" s="584"/>
      <c r="P83" s="584"/>
      <c r="Q83" s="624"/>
      <c r="R83" s="623" t="e">
        <f>$R$84/$E$71</f>
        <v>#DIV/0!</v>
      </c>
      <c r="S83" s="584"/>
      <c r="T83" s="584"/>
      <c r="U83" s="624"/>
      <c r="V83" s="623" t="e">
        <f>$V$84/$E$71</f>
        <v>#DIV/0!</v>
      </c>
      <c r="W83" s="584"/>
      <c r="X83" s="584"/>
      <c r="Y83" s="624"/>
      <c r="Z83" s="623" t="e">
        <f>$Z$84/$E$71</f>
        <v>#DIV/0!</v>
      </c>
      <c r="AA83" s="584"/>
      <c r="AB83" s="584"/>
      <c r="AC83" s="624"/>
      <c r="AD83" s="350" t="e">
        <f>SUM(F83:AC83)</f>
        <v>#DIV/0!</v>
      </c>
    </row>
    <row r="84" spans="4:30" x14ac:dyDescent="0.35">
      <c r="D84" s="359" t="s">
        <v>488</v>
      </c>
      <c r="E84" s="360" t="s">
        <v>489</v>
      </c>
      <c r="F84" s="614">
        <f>F78</f>
        <v>0</v>
      </c>
      <c r="G84" s="615"/>
      <c r="H84" s="615"/>
      <c r="I84" s="616"/>
      <c r="J84" s="617">
        <f>1250000*2</f>
        <v>2500000</v>
      </c>
      <c r="K84" s="618"/>
      <c r="L84" s="618"/>
      <c r="M84" s="619"/>
      <c r="N84" s="620">
        <v>0</v>
      </c>
      <c r="O84" s="621"/>
      <c r="P84" s="621"/>
      <c r="Q84" s="622"/>
      <c r="R84" s="617">
        <v>1250000</v>
      </c>
      <c r="S84" s="618"/>
      <c r="T84" s="618"/>
      <c r="U84" s="619"/>
      <c r="V84" s="620">
        <v>1250000</v>
      </c>
      <c r="W84" s="621"/>
      <c r="X84" s="621"/>
      <c r="Y84" s="622"/>
      <c r="Z84" s="620">
        <v>1250000</v>
      </c>
      <c r="AA84" s="621"/>
      <c r="AB84" s="621"/>
      <c r="AC84" s="622"/>
    </row>
    <row r="85" spans="4:30" ht="18.5" x14ac:dyDescent="0.45">
      <c r="D85" s="357"/>
      <c r="E85" s="361" t="s">
        <v>490</v>
      </c>
      <c r="F85" s="600" t="e">
        <f>F83</f>
        <v>#DIV/0!</v>
      </c>
      <c r="G85" s="600"/>
      <c r="H85" s="600"/>
      <c r="I85" s="601"/>
      <c r="J85" s="600" t="e">
        <f>F85+J83</f>
        <v>#DIV/0!</v>
      </c>
      <c r="K85" s="600"/>
      <c r="L85" s="600"/>
      <c r="M85" s="601"/>
      <c r="N85" s="600" t="e">
        <f>J85+N83</f>
        <v>#DIV/0!</v>
      </c>
      <c r="O85" s="600"/>
      <c r="P85" s="600"/>
      <c r="Q85" s="601"/>
      <c r="R85" s="600" t="e">
        <f>N85+R83</f>
        <v>#DIV/0!</v>
      </c>
      <c r="S85" s="600"/>
      <c r="T85" s="600"/>
      <c r="U85" s="601"/>
      <c r="V85" s="600" t="e">
        <f>R85+V83</f>
        <v>#DIV/0!</v>
      </c>
      <c r="W85" s="600"/>
      <c r="X85" s="600"/>
      <c r="Y85" s="601"/>
      <c r="Z85" s="600" t="e">
        <f>V85+Z83</f>
        <v>#DIV/0!</v>
      </c>
      <c r="AA85" s="600"/>
      <c r="AB85" s="600"/>
      <c r="AC85" s="601"/>
      <c r="AD85" s="345"/>
    </row>
    <row r="86" spans="4:30" ht="31" x14ac:dyDescent="0.35">
      <c r="D86" s="357"/>
      <c r="E86" s="362" t="s">
        <v>491</v>
      </c>
      <c r="F86" s="608">
        <f>F84</f>
        <v>0</v>
      </c>
      <c r="G86" s="609"/>
      <c r="H86" s="609"/>
      <c r="I86" s="610"/>
      <c r="J86" s="605">
        <f>F86+J84</f>
        <v>2500000</v>
      </c>
      <c r="K86" s="606"/>
      <c r="L86" s="606"/>
      <c r="M86" s="607"/>
      <c r="N86" s="605">
        <f>J86+N84</f>
        <v>2500000</v>
      </c>
      <c r="O86" s="606"/>
      <c r="P86" s="606"/>
      <c r="Q86" s="607"/>
      <c r="R86" s="605">
        <f>N86+R84</f>
        <v>3750000</v>
      </c>
      <c r="S86" s="606"/>
      <c r="T86" s="606"/>
      <c r="U86" s="607"/>
      <c r="V86" s="608">
        <f>R86+V84</f>
        <v>5000000</v>
      </c>
      <c r="W86" s="609"/>
      <c r="X86" s="609"/>
      <c r="Y86" s="610"/>
      <c r="Z86" s="611">
        <f>V86+Z84</f>
        <v>6250000</v>
      </c>
      <c r="AA86" s="612"/>
      <c r="AB86" s="612"/>
      <c r="AC86" s="613"/>
      <c r="AD86" s="351" t="str">
        <f>IF(Z86=Z80,"Verifica",IF(Z86&lt;&gt;Z80,"No Verifica"))</f>
        <v>No Verifica</v>
      </c>
    </row>
    <row r="87" spans="4:30" ht="30" customHeight="1" thickBot="1" x14ac:dyDescent="0.4">
      <c r="D87" s="352"/>
      <c r="E87" s="353"/>
      <c r="F87" s="354"/>
      <c r="G87" s="354"/>
      <c r="H87" s="354"/>
      <c r="I87" s="354"/>
      <c r="J87" s="354"/>
      <c r="K87" s="354"/>
      <c r="L87" s="354"/>
      <c r="M87" s="354"/>
      <c r="N87" s="354"/>
      <c r="O87" s="354"/>
      <c r="P87" s="354"/>
      <c r="Q87" s="354"/>
      <c r="R87" s="354"/>
      <c r="S87" s="354"/>
      <c r="T87" s="354"/>
      <c r="U87" s="354"/>
      <c r="V87" s="354"/>
      <c r="W87" s="354"/>
      <c r="X87" s="354"/>
      <c r="Y87" s="354"/>
      <c r="Z87" s="355"/>
      <c r="AA87" s="355"/>
      <c r="AB87" s="355"/>
      <c r="AC87" s="355"/>
      <c r="AD87" s="351"/>
    </row>
    <row r="88" spans="4:30" ht="35.15" customHeight="1" thickBot="1" x14ac:dyDescent="0.4">
      <c r="D88" s="352"/>
      <c r="E88" s="625" t="s">
        <v>492</v>
      </c>
      <c r="F88" s="626"/>
      <c r="G88" s="626"/>
      <c r="H88" s="626"/>
      <c r="I88" s="626"/>
      <c r="J88" s="626"/>
      <c r="K88" s="626"/>
      <c r="L88" s="626"/>
      <c r="M88" s="626"/>
      <c r="N88" s="626"/>
      <c r="O88" s="626"/>
      <c r="P88" s="626"/>
      <c r="Q88" s="626"/>
      <c r="R88" s="626"/>
      <c r="S88" s="626"/>
      <c r="T88" s="626"/>
      <c r="U88" s="626"/>
      <c r="V88" s="626"/>
      <c r="W88" s="626"/>
      <c r="X88" s="626"/>
      <c r="Y88" s="626"/>
      <c r="Z88" s="626"/>
      <c r="AA88" s="626"/>
      <c r="AB88" s="626"/>
      <c r="AC88" s="627"/>
    </row>
    <row r="89" spans="4:30" ht="19.399999999999999" customHeight="1" x14ac:dyDescent="0.35">
      <c r="D89" s="357"/>
      <c r="E89" s="628" t="s">
        <v>493</v>
      </c>
      <c r="F89" s="630" t="s">
        <v>484</v>
      </c>
      <c r="G89" s="630"/>
      <c r="H89" s="630"/>
      <c r="I89" s="630"/>
      <c r="J89" s="630" t="s">
        <v>439</v>
      </c>
      <c r="K89" s="630"/>
      <c r="L89" s="630"/>
      <c r="M89" s="630"/>
      <c r="N89" s="630" t="s">
        <v>440</v>
      </c>
      <c r="O89" s="630"/>
      <c r="P89" s="630"/>
      <c r="Q89" s="630"/>
      <c r="R89" s="630" t="s">
        <v>441</v>
      </c>
      <c r="S89" s="630"/>
      <c r="T89" s="630"/>
      <c r="U89" s="630"/>
      <c r="V89" s="630" t="s">
        <v>442</v>
      </c>
      <c r="W89" s="630"/>
      <c r="X89" s="630"/>
      <c r="Y89" s="630"/>
      <c r="Z89" s="630" t="s">
        <v>443</v>
      </c>
      <c r="AA89" s="630"/>
      <c r="AB89" s="630"/>
      <c r="AC89" s="631"/>
    </row>
    <row r="90" spans="4:30" x14ac:dyDescent="0.35">
      <c r="D90" s="357"/>
      <c r="E90" s="629"/>
      <c r="F90" s="632" t="e">
        <f>F83-F77</f>
        <v>#DIV/0!</v>
      </c>
      <c r="G90" s="596"/>
      <c r="H90" s="596"/>
      <c r="I90" s="596"/>
      <c r="J90" s="633" t="e">
        <f>J83-J77</f>
        <v>#DIV/0!</v>
      </c>
      <c r="K90" s="596"/>
      <c r="L90" s="596"/>
      <c r="M90" s="596"/>
      <c r="N90" s="633" t="e">
        <f>N83-N77</f>
        <v>#DIV/0!</v>
      </c>
      <c r="O90" s="596"/>
      <c r="P90" s="596"/>
      <c r="Q90" s="596"/>
      <c r="R90" s="633" t="e">
        <f>R83-R77</f>
        <v>#DIV/0!</v>
      </c>
      <c r="S90" s="596"/>
      <c r="T90" s="596"/>
      <c r="U90" s="596"/>
      <c r="V90" s="633" t="e">
        <f>V83-V77</f>
        <v>#DIV/0!</v>
      </c>
      <c r="W90" s="596"/>
      <c r="X90" s="596"/>
      <c r="Y90" s="596"/>
      <c r="Z90" s="633" t="e">
        <f>Z83-Z77</f>
        <v>#DIV/0!</v>
      </c>
      <c r="AA90" s="596"/>
      <c r="AB90" s="596"/>
      <c r="AC90" s="597"/>
    </row>
    <row r="91" spans="4:30" ht="28.4" customHeight="1" x14ac:dyDescent="0.35">
      <c r="D91" s="357"/>
      <c r="E91" s="363"/>
      <c r="F91" s="640">
        <f>F84-F78</f>
        <v>0</v>
      </c>
      <c r="G91" s="640"/>
      <c r="H91" s="640"/>
      <c r="I91" s="641"/>
      <c r="J91" s="642">
        <f>J84-J78</f>
        <v>2500000</v>
      </c>
      <c r="K91" s="643"/>
      <c r="L91" s="643"/>
      <c r="M91" s="644"/>
      <c r="N91" s="645">
        <f>N84-N78</f>
        <v>0</v>
      </c>
      <c r="O91" s="640"/>
      <c r="P91" s="640"/>
      <c r="Q91" s="641"/>
      <c r="R91" s="645">
        <f>R84-R78</f>
        <v>1250000</v>
      </c>
      <c r="S91" s="640"/>
      <c r="T91" s="640"/>
      <c r="U91" s="641"/>
      <c r="V91" s="645">
        <f>V84-V78</f>
        <v>1250000</v>
      </c>
      <c r="W91" s="640"/>
      <c r="X91" s="640"/>
      <c r="Y91" s="641"/>
      <c r="Z91" s="645">
        <f>Z84-Z78</f>
        <v>1250000</v>
      </c>
      <c r="AA91" s="640"/>
      <c r="AB91" s="640"/>
      <c r="AC91" s="641"/>
    </row>
    <row r="92" spans="4:30" s="364" customFormat="1" ht="19.399999999999999" customHeight="1" x14ac:dyDescent="0.35">
      <c r="D92" s="365"/>
      <c r="E92" s="366"/>
      <c r="F92" s="634" t="str">
        <f>IF(F91&gt;0,"SOBRE EJECUTADO",IF(F91&lt;=0,"PENDIENTE DE EJECUCIÓN"))</f>
        <v>PENDIENTE DE EJECUCIÓN</v>
      </c>
      <c r="G92" s="634"/>
      <c r="H92" s="634"/>
      <c r="I92" s="635"/>
      <c r="J92" s="636" t="str">
        <f>IF(J91&gt;0,"SOBRE EJECUTADO",IF(J91&lt;=0,"PENDIENTE DE EJECUCIÓN"))</f>
        <v>SOBRE EJECUTADO</v>
      </c>
      <c r="K92" s="634"/>
      <c r="L92" s="634"/>
      <c r="M92" s="635"/>
      <c r="N92" s="636" t="str">
        <f>IF(N91&gt;0,"SOBRE EJECUTADO",IF(N91&lt;=0,"PENDIENTE DE EJECUCIÓN"))</f>
        <v>PENDIENTE DE EJECUCIÓN</v>
      </c>
      <c r="O92" s="634"/>
      <c r="P92" s="634"/>
      <c r="Q92" s="635"/>
      <c r="R92" s="636" t="str">
        <f>IF(R91&gt;0,"SOBRE EJECUTADO",IF(R91&lt;=0,"PENDIENTE DE EJECUCIÓN"))</f>
        <v>SOBRE EJECUTADO</v>
      </c>
      <c r="S92" s="634"/>
      <c r="T92" s="634"/>
      <c r="U92" s="635"/>
      <c r="V92" s="637" t="str">
        <f>IF(V91&gt;0,"SOBRE EJECUTADO",IF(V91&lt;=0,"PENDIENTE DE EJECUCIÓN"))</f>
        <v>SOBRE EJECUTADO</v>
      </c>
      <c r="W92" s="638"/>
      <c r="X92" s="638"/>
      <c r="Y92" s="639"/>
      <c r="Z92" s="636" t="str">
        <f>IF(Z91&gt;0,"SOBRE EJECUTADO",IF(Z91&lt;=0,"PENDIENTE DE EJECUCIÓN"))</f>
        <v>SOBRE EJECUTADO</v>
      </c>
      <c r="AA92" s="634"/>
      <c r="AB92" s="634"/>
      <c r="AC92" s="635"/>
      <c r="AD92" s="367"/>
    </row>
    <row r="93" spans="4:30" ht="31" x14ac:dyDescent="0.35">
      <c r="D93" s="357"/>
      <c r="E93" s="368" t="s">
        <v>494</v>
      </c>
      <c r="F93" s="600" t="e">
        <f>F90</f>
        <v>#DIV/0!</v>
      </c>
      <c r="G93" s="600"/>
      <c r="H93" s="600"/>
      <c r="I93" s="601"/>
      <c r="J93" s="600" t="e">
        <f>F93+J90</f>
        <v>#DIV/0!</v>
      </c>
      <c r="K93" s="600"/>
      <c r="L93" s="600"/>
      <c r="M93" s="601"/>
      <c r="N93" s="600" t="e">
        <f>J93+N90</f>
        <v>#DIV/0!</v>
      </c>
      <c r="O93" s="600"/>
      <c r="P93" s="600"/>
      <c r="Q93" s="601"/>
      <c r="R93" s="600" t="e">
        <f>N93+R90</f>
        <v>#DIV/0!</v>
      </c>
      <c r="S93" s="600"/>
      <c r="T93" s="600"/>
      <c r="U93" s="601"/>
      <c r="V93" s="600" t="e">
        <f>R93+V90</f>
        <v>#DIV/0!</v>
      </c>
      <c r="W93" s="600"/>
      <c r="X93" s="600"/>
      <c r="Y93" s="601"/>
      <c r="Z93" s="600" t="e">
        <f>V93+Z90</f>
        <v>#DIV/0!</v>
      </c>
      <c r="AA93" s="600"/>
      <c r="AB93" s="600"/>
      <c r="AC93" s="601"/>
    </row>
    <row r="94" spans="4:30" ht="31" x14ac:dyDescent="0.35">
      <c r="D94" s="357"/>
      <c r="E94" s="362" t="s">
        <v>495</v>
      </c>
      <c r="F94" s="646">
        <f>F91</f>
        <v>0</v>
      </c>
      <c r="G94" s="647"/>
      <c r="H94" s="647"/>
      <c r="I94" s="648"/>
      <c r="J94" s="649">
        <f>F94+J91</f>
        <v>2500000</v>
      </c>
      <c r="K94" s="650"/>
      <c r="L94" s="650"/>
      <c r="M94" s="651"/>
      <c r="N94" s="652">
        <f>J94+N91</f>
        <v>2500000</v>
      </c>
      <c r="O94" s="653"/>
      <c r="P94" s="653"/>
      <c r="Q94" s="654"/>
      <c r="R94" s="646">
        <f>N94+R91</f>
        <v>3750000</v>
      </c>
      <c r="S94" s="647"/>
      <c r="T94" s="647"/>
      <c r="U94" s="648"/>
      <c r="V94" s="646">
        <f>R94+V91</f>
        <v>5000000</v>
      </c>
      <c r="W94" s="647"/>
      <c r="X94" s="647"/>
      <c r="Y94" s="648"/>
      <c r="Z94" s="655">
        <f>V94+Z91</f>
        <v>6250000</v>
      </c>
      <c r="AA94" s="656"/>
      <c r="AB94" s="656"/>
      <c r="AC94" s="657"/>
    </row>
    <row r="96" spans="4:30" ht="32.15" customHeight="1" x14ac:dyDescent="0.35">
      <c r="E96" s="660" t="s">
        <v>496</v>
      </c>
      <c r="F96" s="660"/>
      <c r="G96" s="660"/>
      <c r="H96" s="660"/>
      <c r="I96" s="660"/>
      <c r="J96" s="660"/>
      <c r="K96" s="660"/>
      <c r="L96" s="660"/>
      <c r="M96" s="660"/>
      <c r="N96" s="660"/>
      <c r="O96" s="660"/>
      <c r="P96" s="660"/>
      <c r="Q96" s="660"/>
      <c r="R96" s="660"/>
      <c r="S96" s="660"/>
      <c r="T96" s="660"/>
      <c r="U96" s="660"/>
      <c r="V96" s="660"/>
      <c r="W96" s="660"/>
      <c r="X96" s="660"/>
      <c r="Y96" s="660"/>
      <c r="Z96" s="660"/>
      <c r="AA96" s="660"/>
      <c r="AB96" s="660"/>
      <c r="AC96" s="660"/>
    </row>
    <row r="97" spans="4:29" ht="18.5" x14ac:dyDescent="0.45">
      <c r="E97" s="369" t="s">
        <v>484</v>
      </c>
      <c r="F97" s="370"/>
      <c r="G97" s="371"/>
      <c r="H97" s="371"/>
      <c r="I97" s="371"/>
      <c r="J97" s="371"/>
      <c r="K97" s="371"/>
      <c r="L97" s="371"/>
      <c r="M97" s="371"/>
      <c r="N97" s="371"/>
      <c r="O97" s="371"/>
      <c r="P97" s="371"/>
      <c r="Q97" s="371"/>
      <c r="R97" s="371"/>
      <c r="S97" s="371"/>
      <c r="T97" s="371"/>
      <c r="U97" s="371"/>
      <c r="V97" s="371"/>
      <c r="W97" s="371"/>
      <c r="X97" s="371"/>
      <c r="Y97" s="371"/>
      <c r="Z97" s="371"/>
      <c r="AA97" s="371"/>
      <c r="AB97" s="371"/>
      <c r="AC97" s="371"/>
    </row>
    <row r="98" spans="4:29" ht="18.5" x14ac:dyDescent="0.45">
      <c r="D98" s="658"/>
      <c r="E98" s="659">
        <f>+F91</f>
        <v>0</v>
      </c>
      <c r="F98" s="372" t="str">
        <f>+[1]Hoja2!A10</f>
        <v/>
      </c>
      <c r="G98" s="373"/>
      <c r="H98" s="373"/>
      <c r="I98" s="373"/>
      <c r="J98" s="373"/>
      <c r="K98" s="373"/>
      <c r="L98" s="373"/>
      <c r="M98" s="373"/>
      <c r="N98" s="373"/>
      <c r="O98" s="373"/>
      <c r="P98" s="373"/>
      <c r="Q98" s="373"/>
      <c r="R98" s="373"/>
      <c r="S98" s="373"/>
      <c r="T98" s="373"/>
      <c r="U98" s="373"/>
      <c r="V98" s="373"/>
      <c r="W98" s="373"/>
      <c r="X98" s="373"/>
      <c r="Y98" s="373"/>
      <c r="Z98" s="373"/>
      <c r="AA98" s="373"/>
      <c r="AB98" s="373"/>
      <c r="AC98" s="373"/>
    </row>
    <row r="99" spans="4:29" ht="18.5" x14ac:dyDescent="0.45">
      <c r="D99" s="658"/>
      <c r="E99" s="659"/>
      <c r="F99" s="372" t="str">
        <f>IF(E98&gt;0,"DE PESOS HAN SIDO EJECUTADO POR ENCIMA DEL PRESUPUESTO PROYECTADO",IF(E98&lt;=0,"DE PESOS NO HAN SIDO EJECUTADO EN RELACIÓN AL PRESUPUESTO PROYECTADO"))</f>
        <v>DE PESOS NO HAN SIDO EJECUTADO EN RELACIÓN AL PRESUPUESTO PROYECTADO</v>
      </c>
    </row>
    <row r="100" spans="4:29" ht="18.5" x14ac:dyDescent="0.35">
      <c r="E100" s="374" t="e">
        <f>+F90</f>
        <v>#DIV/0!</v>
      </c>
      <c r="F100" s="375" t="s">
        <v>497</v>
      </c>
      <c r="G100" s="376"/>
      <c r="H100" s="376"/>
    </row>
    <row r="101" spans="4:29" ht="18.5" x14ac:dyDescent="0.45">
      <c r="E101" s="369" t="s">
        <v>439</v>
      </c>
      <c r="F101" s="370"/>
      <c r="G101" s="371"/>
      <c r="H101" s="371"/>
      <c r="I101" s="371"/>
      <c r="J101" s="371"/>
      <c r="K101" s="371"/>
      <c r="L101" s="371"/>
      <c r="M101" s="371"/>
      <c r="N101" s="371"/>
      <c r="O101" s="371"/>
      <c r="P101" s="371"/>
      <c r="Q101" s="371"/>
      <c r="R101" s="371"/>
      <c r="S101" s="371"/>
      <c r="T101" s="371"/>
      <c r="U101" s="371"/>
      <c r="V101" s="371"/>
      <c r="W101" s="371"/>
      <c r="X101" s="371"/>
      <c r="Y101" s="371"/>
      <c r="Z101" s="371"/>
      <c r="AA101" s="371"/>
      <c r="AB101" s="371"/>
      <c r="AC101" s="371"/>
    </row>
    <row r="102" spans="4:29" ht="18.5" x14ac:dyDescent="0.45">
      <c r="D102" s="658"/>
      <c r="E102" s="659">
        <f>+J91</f>
        <v>2500000</v>
      </c>
      <c r="F102" s="372" t="str">
        <f>+[1]Hoja2!A20</f>
        <v xml:space="preserve">DOS MILLONES QUINIENTOS MIL </v>
      </c>
      <c r="G102" s="373"/>
      <c r="H102" s="373"/>
      <c r="I102" s="373"/>
      <c r="J102" s="373"/>
      <c r="K102" s="373"/>
      <c r="L102" s="373"/>
      <c r="M102" s="373"/>
      <c r="N102" s="373"/>
      <c r="O102" s="373"/>
      <c r="P102" s="373"/>
      <c r="Q102" s="373"/>
      <c r="R102" s="373"/>
      <c r="S102" s="373"/>
      <c r="T102" s="373"/>
      <c r="U102" s="373"/>
      <c r="V102" s="373"/>
      <c r="W102" s="373"/>
      <c r="X102" s="373"/>
      <c r="Y102" s="373"/>
      <c r="Z102" s="373"/>
      <c r="AA102" s="373"/>
      <c r="AB102" s="373"/>
      <c r="AC102" s="373"/>
    </row>
    <row r="103" spans="4:29" ht="18.5" x14ac:dyDescent="0.45">
      <c r="D103" s="658"/>
      <c r="E103" s="659"/>
      <c r="F103" s="372" t="str">
        <f>IF(E102&gt;0,"DE PESOS HAN SIDO EJECUTADO POR ENCIMA DEL PRESUPUESTO PROYECTADO",IF(E102&lt;=0,"DE PESOS NO HAN SIDO EJECUTADO EN RELACIÓN AL PRESUPUESTO PROYECTADO"))</f>
        <v>DE PESOS HAN SIDO EJECUTADO POR ENCIMA DEL PRESUPUESTO PROYECTADO</v>
      </c>
    </row>
    <row r="104" spans="4:29" ht="18.5" x14ac:dyDescent="0.35">
      <c r="E104" s="374" t="e">
        <f>+J90</f>
        <v>#DIV/0!</v>
      </c>
      <c r="F104" s="375" t="s">
        <v>497</v>
      </c>
      <c r="G104" s="376"/>
      <c r="H104" s="376"/>
    </row>
    <row r="105" spans="4:29" ht="18.5" x14ac:dyDescent="0.45">
      <c r="E105" s="369" t="s">
        <v>440</v>
      </c>
      <c r="F105" s="370"/>
      <c r="G105" s="371"/>
      <c r="H105" s="371"/>
      <c r="I105" s="371"/>
      <c r="J105" s="371"/>
      <c r="K105" s="371"/>
      <c r="L105" s="371"/>
      <c r="M105" s="371"/>
      <c r="N105" s="371"/>
      <c r="O105" s="371"/>
      <c r="P105" s="371"/>
      <c r="Q105" s="371"/>
      <c r="R105" s="371"/>
      <c r="S105" s="371"/>
      <c r="T105" s="371"/>
      <c r="U105" s="371"/>
      <c r="V105" s="371"/>
      <c r="W105" s="371"/>
      <c r="X105" s="371"/>
      <c r="Y105" s="371"/>
      <c r="Z105" s="371"/>
      <c r="AA105" s="371"/>
      <c r="AB105" s="371"/>
      <c r="AC105" s="371"/>
    </row>
    <row r="106" spans="4:29" ht="18.5" x14ac:dyDescent="0.45">
      <c r="D106" s="658"/>
      <c r="E106" s="659">
        <f>+'PLAN DE TRABAJOS REFERENCIAL'!N91</f>
        <v>0</v>
      </c>
      <c r="F106" s="372" t="str">
        <f>+[1]Hoja2!A30</f>
        <v/>
      </c>
      <c r="G106" s="373"/>
      <c r="H106" s="373"/>
      <c r="I106" s="373"/>
      <c r="J106" s="373"/>
      <c r="K106" s="373"/>
      <c r="L106" s="373"/>
      <c r="M106" s="373"/>
      <c r="N106" s="373"/>
      <c r="O106" s="373"/>
      <c r="P106" s="373"/>
      <c r="Q106" s="373"/>
      <c r="R106" s="373"/>
      <c r="S106" s="373"/>
      <c r="T106" s="373"/>
      <c r="U106" s="373"/>
      <c r="V106" s="373"/>
      <c r="W106" s="373"/>
      <c r="X106" s="373"/>
      <c r="Y106" s="373"/>
      <c r="Z106" s="373"/>
      <c r="AA106" s="373"/>
      <c r="AB106" s="373"/>
      <c r="AC106" s="373"/>
    </row>
    <row r="107" spans="4:29" ht="18.5" x14ac:dyDescent="0.45">
      <c r="D107" s="658"/>
      <c r="E107" s="659"/>
      <c r="F107" s="372" t="str">
        <f>IF(E106&gt;0,"DE PESOS HAN SIDO EJECUTADO POR ENCIMA DEL PRESUPUESTO PROYECTADO",IF(E106&lt;=0,"DE PESOS NO HAN SIDO EJECUTADO EN RELACIÓN AL PRESUPUESTO PROYECTADO"))</f>
        <v>DE PESOS NO HAN SIDO EJECUTADO EN RELACIÓN AL PRESUPUESTO PROYECTADO</v>
      </c>
    </row>
    <row r="108" spans="4:29" ht="18.5" x14ac:dyDescent="0.35">
      <c r="E108" s="374" t="e">
        <f>+N90</f>
        <v>#DIV/0!</v>
      </c>
      <c r="F108" s="375" t="s">
        <v>497</v>
      </c>
      <c r="G108" s="376"/>
      <c r="H108" s="376"/>
    </row>
    <row r="109" spans="4:29" ht="17.5" customHeight="1" x14ac:dyDescent="0.45">
      <c r="E109" s="369" t="s">
        <v>441</v>
      </c>
      <c r="F109" s="370"/>
      <c r="G109" s="371"/>
      <c r="H109" s="371"/>
      <c r="I109" s="371"/>
      <c r="J109" s="371"/>
      <c r="K109" s="371"/>
      <c r="L109" s="371"/>
      <c r="M109" s="371"/>
      <c r="N109" s="371"/>
      <c r="O109" s="371"/>
      <c r="P109" s="371"/>
      <c r="Q109" s="371"/>
      <c r="R109" s="371"/>
      <c r="S109" s="371"/>
      <c r="T109" s="371"/>
      <c r="U109" s="371"/>
      <c r="V109" s="371"/>
      <c r="W109" s="371"/>
      <c r="X109" s="371"/>
      <c r="Y109" s="371"/>
      <c r="Z109" s="371"/>
      <c r="AA109" s="371"/>
      <c r="AB109" s="371"/>
      <c r="AC109" s="371"/>
    </row>
    <row r="110" spans="4:29" ht="18.5" x14ac:dyDescent="0.45">
      <c r="D110" s="658"/>
      <c r="E110" s="659">
        <f>+R91</f>
        <v>1250000</v>
      </c>
      <c r="F110" s="377" t="str">
        <f>+[1]Hoja2!A40</f>
        <v xml:space="preserve">UN MILLÓN DOSCIENTOS CINCUENTA MIL </v>
      </c>
      <c r="G110" s="373"/>
      <c r="H110" s="373"/>
      <c r="I110" s="373"/>
      <c r="J110" s="373"/>
      <c r="K110" s="373"/>
      <c r="L110" s="373"/>
      <c r="M110" s="373"/>
      <c r="N110" s="373"/>
      <c r="O110" s="373"/>
      <c r="P110" s="373"/>
      <c r="Q110" s="373"/>
      <c r="R110" s="373"/>
      <c r="S110" s="373"/>
      <c r="T110" s="373"/>
      <c r="U110" s="373"/>
      <c r="V110" s="373"/>
      <c r="W110" s="373"/>
      <c r="X110" s="373"/>
      <c r="Y110" s="373"/>
      <c r="Z110" s="373"/>
      <c r="AA110" s="373"/>
      <c r="AB110" s="373"/>
      <c r="AC110" s="373"/>
    </row>
    <row r="111" spans="4:29" ht="18.5" x14ac:dyDescent="0.45">
      <c r="D111" s="658"/>
      <c r="E111" s="659"/>
      <c r="F111" s="372" t="str">
        <f>IF(E110&gt;0,"DE PESOS HAN SIDO EJECUTADO POR ENCIMA DEL PRESUPUESTO PROYECTADO",IF(E110&lt;=0,"DE PESOS NO HAN SIDO EJECUTADO EN RELACIÓN AL PRESUPUESTO PROYECTADO"))</f>
        <v>DE PESOS HAN SIDO EJECUTADO POR ENCIMA DEL PRESUPUESTO PROYECTADO</v>
      </c>
    </row>
    <row r="112" spans="4:29" ht="18.5" x14ac:dyDescent="0.35">
      <c r="E112" s="374" t="e">
        <f>+R90</f>
        <v>#DIV/0!</v>
      </c>
      <c r="F112" s="378" t="s">
        <v>497</v>
      </c>
      <c r="G112" s="376"/>
      <c r="H112" s="376"/>
    </row>
    <row r="113" spans="4:29" ht="17.5" customHeight="1" x14ac:dyDescent="0.45">
      <c r="E113" s="369" t="s">
        <v>442</v>
      </c>
      <c r="F113" s="370"/>
      <c r="G113" s="371"/>
      <c r="H113" s="371"/>
      <c r="I113" s="371"/>
      <c r="J113" s="371"/>
      <c r="K113" s="371"/>
      <c r="L113" s="371"/>
      <c r="M113" s="371"/>
      <c r="N113" s="371"/>
      <c r="O113" s="371"/>
      <c r="P113" s="371"/>
      <c r="Q113" s="371"/>
      <c r="R113" s="371"/>
      <c r="S113" s="371"/>
      <c r="T113" s="371"/>
      <c r="U113" s="371"/>
      <c r="V113" s="371"/>
      <c r="W113" s="371"/>
      <c r="X113" s="371"/>
      <c r="Y113" s="371"/>
      <c r="Z113" s="371"/>
      <c r="AA113" s="371"/>
      <c r="AB113" s="371"/>
      <c r="AC113" s="371"/>
    </row>
    <row r="114" spans="4:29" ht="18.5" x14ac:dyDescent="0.45">
      <c r="D114" s="658"/>
      <c r="E114" s="659">
        <f>+V91</f>
        <v>1250000</v>
      </c>
      <c r="F114" s="377" t="str">
        <f>+[1]Hoja2!A50</f>
        <v xml:space="preserve">UN MILLÓN DOSCIENTOS CINCUENTA MIL </v>
      </c>
      <c r="G114" s="373"/>
      <c r="H114" s="373"/>
      <c r="I114" s="373"/>
      <c r="J114" s="373"/>
      <c r="K114" s="373"/>
      <c r="L114" s="373"/>
      <c r="M114" s="373"/>
      <c r="N114" s="373"/>
      <c r="O114" s="373"/>
      <c r="P114" s="373"/>
      <c r="Q114" s="373"/>
      <c r="R114" s="373"/>
      <c r="S114" s="373"/>
      <c r="T114" s="373"/>
      <c r="U114" s="373"/>
      <c r="V114" s="373"/>
      <c r="W114" s="373"/>
      <c r="X114" s="373"/>
      <c r="Y114" s="373"/>
      <c r="Z114" s="373"/>
      <c r="AA114" s="373"/>
      <c r="AB114" s="373"/>
      <c r="AC114" s="373"/>
    </row>
    <row r="115" spans="4:29" ht="18.5" x14ac:dyDescent="0.45">
      <c r="D115" s="658"/>
      <c r="E115" s="659"/>
      <c r="F115" s="372" t="str">
        <f>IF(E114&gt;0,"DE PESOS HAN SIDO EJECUTADO POR ENCIMA DEL PRESUPUESTO PROYECTADO",IF(E114&lt;=0,"DE PESOS NO HAN SIDO EJECUTADO EN RELACIÓN AL PRESUPUESTO PROYECTADO"))</f>
        <v>DE PESOS HAN SIDO EJECUTADO POR ENCIMA DEL PRESUPUESTO PROYECTADO</v>
      </c>
    </row>
    <row r="116" spans="4:29" ht="18.5" x14ac:dyDescent="0.35">
      <c r="E116" s="374" t="e">
        <f>+V90</f>
        <v>#DIV/0!</v>
      </c>
      <c r="F116" s="378" t="s">
        <v>497</v>
      </c>
      <c r="G116" s="376"/>
      <c r="H116" s="376"/>
    </row>
    <row r="117" spans="4:29" ht="17.5" customHeight="1" x14ac:dyDescent="0.45">
      <c r="E117" s="369" t="s">
        <v>443</v>
      </c>
      <c r="F117" s="370"/>
      <c r="G117" s="371"/>
      <c r="H117" s="371"/>
      <c r="I117" s="371"/>
      <c r="J117" s="371"/>
      <c r="K117" s="371"/>
      <c r="L117" s="371"/>
      <c r="M117" s="371"/>
      <c r="N117" s="371"/>
      <c r="O117" s="371"/>
      <c r="P117" s="371"/>
      <c r="Q117" s="371"/>
      <c r="R117" s="371"/>
      <c r="S117" s="371"/>
      <c r="T117" s="371"/>
      <c r="U117" s="371"/>
      <c r="V117" s="371"/>
      <c r="W117" s="371"/>
      <c r="X117" s="371"/>
      <c r="Y117" s="371"/>
      <c r="Z117" s="371"/>
      <c r="AA117" s="371"/>
      <c r="AB117" s="371"/>
      <c r="AC117" s="371"/>
    </row>
    <row r="118" spans="4:29" ht="18.5" x14ac:dyDescent="0.45">
      <c r="D118" s="658"/>
      <c r="E118" s="659">
        <f>+Z91</f>
        <v>1250000</v>
      </c>
      <c r="F118" s="377" t="str">
        <f>+[1]Hoja2!A60</f>
        <v xml:space="preserve">UN MILLÓN DOSCIENTOS CINCUENTA MIL </v>
      </c>
      <c r="G118" s="373"/>
      <c r="H118" s="373"/>
      <c r="I118" s="373"/>
      <c r="J118" s="373"/>
      <c r="K118" s="373"/>
      <c r="L118" s="373"/>
      <c r="M118" s="373"/>
      <c r="N118" s="373"/>
      <c r="O118" s="373"/>
      <c r="P118" s="373"/>
      <c r="Q118" s="373"/>
      <c r="R118" s="373"/>
      <c r="S118" s="373"/>
      <c r="T118" s="373"/>
      <c r="U118" s="373"/>
      <c r="V118" s="373"/>
      <c r="W118" s="373"/>
      <c r="X118" s="373"/>
      <c r="Y118" s="373"/>
      <c r="Z118" s="373"/>
      <c r="AA118" s="373"/>
      <c r="AB118" s="373"/>
      <c r="AC118" s="373"/>
    </row>
    <row r="119" spans="4:29" ht="18.5" x14ac:dyDescent="0.45">
      <c r="D119" s="658"/>
      <c r="E119" s="659"/>
      <c r="F119" s="372" t="str">
        <f>IF(E118&gt;0,"DE PESOS HAN SIDO EJECUTADO POR ENCIMA DEL PRESUPUESTO PROYECTADO",IF(E118&lt;=0,"DE PESOS NO HAN SIDO EJECUTADO EN RELACIÓN AL PRESUPUESTO PROYECTADO"))</f>
        <v>DE PESOS HAN SIDO EJECUTADO POR ENCIMA DEL PRESUPUESTO PROYECTADO</v>
      </c>
    </row>
    <row r="120" spans="4:29" ht="18.5" x14ac:dyDescent="0.35">
      <c r="E120" s="374" t="e">
        <f>+Z90</f>
        <v>#DIV/0!</v>
      </c>
      <c r="F120" s="378" t="s">
        <v>497</v>
      </c>
      <c r="G120" s="376"/>
      <c r="H120" s="376"/>
    </row>
  </sheetData>
  <sheetProtection formatCells="0" deleteRows="0"/>
  <mergeCells count="248">
    <mergeCell ref="D110:D111"/>
    <mergeCell ref="E110:E111"/>
    <mergeCell ref="D114:D115"/>
    <mergeCell ref="E114:E115"/>
    <mergeCell ref="D118:D119"/>
    <mergeCell ref="E118:E119"/>
    <mergeCell ref="E96:AC96"/>
    <mergeCell ref="D98:D99"/>
    <mergeCell ref="E98:E99"/>
    <mergeCell ref="D102:D103"/>
    <mergeCell ref="E102:E103"/>
    <mergeCell ref="D106:D107"/>
    <mergeCell ref="E106:E107"/>
    <mergeCell ref="F94:I94"/>
    <mergeCell ref="J94:M94"/>
    <mergeCell ref="N94:Q94"/>
    <mergeCell ref="R94:U94"/>
    <mergeCell ref="V94:Y94"/>
    <mergeCell ref="Z94:AC94"/>
    <mergeCell ref="F93:I93"/>
    <mergeCell ref="J93:M93"/>
    <mergeCell ref="N93:Q93"/>
    <mergeCell ref="R93:U93"/>
    <mergeCell ref="V93:Y93"/>
    <mergeCell ref="Z93:AC93"/>
    <mergeCell ref="F92:I92"/>
    <mergeCell ref="J92:M92"/>
    <mergeCell ref="N92:Q92"/>
    <mergeCell ref="R92:U92"/>
    <mergeCell ref="V92:Y92"/>
    <mergeCell ref="Z92:AC92"/>
    <mergeCell ref="N90:Q90"/>
    <mergeCell ref="R90:U90"/>
    <mergeCell ref="V90:Y90"/>
    <mergeCell ref="Z90:AC90"/>
    <mergeCell ref="F91:I91"/>
    <mergeCell ref="J91:M91"/>
    <mergeCell ref="N91:Q91"/>
    <mergeCell ref="R91:U91"/>
    <mergeCell ref="V91:Y91"/>
    <mergeCell ref="Z91:AC91"/>
    <mergeCell ref="E88:AC88"/>
    <mergeCell ref="E89:E90"/>
    <mergeCell ref="F89:I89"/>
    <mergeCell ref="J89:M89"/>
    <mergeCell ref="N89:Q89"/>
    <mergeCell ref="R89:U89"/>
    <mergeCell ref="V89:Y89"/>
    <mergeCell ref="Z89:AC89"/>
    <mergeCell ref="F90:I90"/>
    <mergeCell ref="J90:M90"/>
    <mergeCell ref="F86:I86"/>
    <mergeCell ref="J86:M86"/>
    <mergeCell ref="N86:Q86"/>
    <mergeCell ref="R86:U86"/>
    <mergeCell ref="V86:Y86"/>
    <mergeCell ref="Z86:AC86"/>
    <mergeCell ref="F85:I85"/>
    <mergeCell ref="J85:M85"/>
    <mergeCell ref="N85:Q85"/>
    <mergeCell ref="R85:U85"/>
    <mergeCell ref="V85:Y85"/>
    <mergeCell ref="Z85:AC85"/>
    <mergeCell ref="Z82:AC82"/>
    <mergeCell ref="Z79:AC79"/>
    <mergeCell ref="F80:I80"/>
    <mergeCell ref="J80:M80"/>
    <mergeCell ref="N80:Q80"/>
    <mergeCell ref="R80:U80"/>
    <mergeCell ref="V80:Y80"/>
    <mergeCell ref="Z80:AC80"/>
    <mergeCell ref="F84:I84"/>
    <mergeCell ref="J84:M84"/>
    <mergeCell ref="N84:Q84"/>
    <mergeCell ref="R84:U84"/>
    <mergeCell ref="V84:Y84"/>
    <mergeCell ref="Z84:AC84"/>
    <mergeCell ref="F83:I83"/>
    <mergeCell ref="J83:M83"/>
    <mergeCell ref="N83:Q83"/>
    <mergeCell ref="R83:U83"/>
    <mergeCell ref="V83:Y83"/>
    <mergeCell ref="Z83:AC83"/>
    <mergeCell ref="C79:E80"/>
    <mergeCell ref="F79:I79"/>
    <mergeCell ref="J79:M79"/>
    <mergeCell ref="N79:Q79"/>
    <mergeCell ref="R79:U79"/>
    <mergeCell ref="V79:Y79"/>
    <mergeCell ref="F82:I82"/>
    <mergeCell ref="J82:M82"/>
    <mergeCell ref="N82:Q82"/>
    <mergeCell ref="R82:U82"/>
    <mergeCell ref="V82:Y82"/>
    <mergeCell ref="Z76:AC76"/>
    <mergeCell ref="C77:E78"/>
    <mergeCell ref="F77:I77"/>
    <mergeCell ref="J77:M77"/>
    <mergeCell ref="N77:Q77"/>
    <mergeCell ref="R77:U77"/>
    <mergeCell ref="V77:Y77"/>
    <mergeCell ref="Z77:AC77"/>
    <mergeCell ref="F78:I78"/>
    <mergeCell ref="J78:M78"/>
    <mergeCell ref="C76:E76"/>
    <mergeCell ref="F76:I76"/>
    <mergeCell ref="J76:M76"/>
    <mergeCell ref="N76:Q76"/>
    <mergeCell ref="R76:U76"/>
    <mergeCell ref="V76:Y76"/>
    <mergeCell ref="N78:Q78"/>
    <mergeCell ref="R78:U78"/>
    <mergeCell ref="V78:Y78"/>
    <mergeCell ref="Z78:AC78"/>
    <mergeCell ref="F73:I73"/>
    <mergeCell ref="J73:M73"/>
    <mergeCell ref="N73:Q73"/>
    <mergeCell ref="R73:U73"/>
    <mergeCell ref="V73:Y73"/>
    <mergeCell ref="Z73:AC73"/>
    <mergeCell ref="Z71:AC71"/>
    <mergeCell ref="F72:I72"/>
    <mergeCell ref="J72:M72"/>
    <mergeCell ref="N72:Q72"/>
    <mergeCell ref="R72:U72"/>
    <mergeCell ref="V72:Y72"/>
    <mergeCell ref="Z72:AC72"/>
    <mergeCell ref="C71:D71"/>
    <mergeCell ref="F71:I71"/>
    <mergeCell ref="J71:M71"/>
    <mergeCell ref="N71:Q71"/>
    <mergeCell ref="R71:U71"/>
    <mergeCell ref="V71:Y71"/>
    <mergeCell ref="F70:I70"/>
    <mergeCell ref="J70:M70"/>
    <mergeCell ref="N70:Q70"/>
    <mergeCell ref="R70:U70"/>
    <mergeCell ref="V70:Y70"/>
    <mergeCell ref="Z70:AC70"/>
    <mergeCell ref="C66:C67"/>
    <mergeCell ref="D66:D67"/>
    <mergeCell ref="E66:E67"/>
    <mergeCell ref="C68:D68"/>
    <mergeCell ref="C69:D69"/>
    <mergeCell ref="C70:D70"/>
    <mergeCell ref="C62:C63"/>
    <mergeCell ref="D62:D63"/>
    <mergeCell ref="E62:E63"/>
    <mergeCell ref="C64:C65"/>
    <mergeCell ref="D64:D65"/>
    <mergeCell ref="E64:E65"/>
    <mergeCell ref="C48:C49"/>
    <mergeCell ref="D48:D49"/>
    <mergeCell ref="E48:E49"/>
    <mergeCell ref="B50:B65"/>
    <mergeCell ref="C50:C51"/>
    <mergeCell ref="D50:D51"/>
    <mergeCell ref="E50:E51"/>
    <mergeCell ref="C52:C53"/>
    <mergeCell ref="D52:D53"/>
    <mergeCell ref="E52:E53"/>
    <mergeCell ref="C58:C59"/>
    <mergeCell ref="D58:D59"/>
    <mergeCell ref="E58:E59"/>
    <mergeCell ref="C60:C61"/>
    <mergeCell ref="D60:D61"/>
    <mergeCell ref="E60:E61"/>
    <mergeCell ref="C54:C55"/>
    <mergeCell ref="D54:D55"/>
    <mergeCell ref="E54:E55"/>
    <mergeCell ref="C56:C57"/>
    <mergeCell ref="D56:D57"/>
    <mergeCell ref="E56:E57"/>
    <mergeCell ref="C46:C47"/>
    <mergeCell ref="D46:D47"/>
    <mergeCell ref="E46:E47"/>
    <mergeCell ref="C40:C41"/>
    <mergeCell ref="D40:D41"/>
    <mergeCell ref="E40:E41"/>
    <mergeCell ref="C42:C43"/>
    <mergeCell ref="D42:D43"/>
    <mergeCell ref="E42:E43"/>
    <mergeCell ref="D38:D39"/>
    <mergeCell ref="E38:E39"/>
    <mergeCell ref="C32:C33"/>
    <mergeCell ref="D32:D33"/>
    <mergeCell ref="E32:E33"/>
    <mergeCell ref="C34:C35"/>
    <mergeCell ref="D34:D35"/>
    <mergeCell ref="E34:E35"/>
    <mergeCell ref="C44:C45"/>
    <mergeCell ref="D44:D45"/>
    <mergeCell ref="E44:E45"/>
    <mergeCell ref="C26:C27"/>
    <mergeCell ref="D26:D27"/>
    <mergeCell ref="E26:E27"/>
    <mergeCell ref="B28:B49"/>
    <mergeCell ref="C28:C29"/>
    <mergeCell ref="D28:D29"/>
    <mergeCell ref="E28:E29"/>
    <mergeCell ref="C30:C31"/>
    <mergeCell ref="D30:D31"/>
    <mergeCell ref="E30:E31"/>
    <mergeCell ref="B10:B27"/>
    <mergeCell ref="C10:C11"/>
    <mergeCell ref="D10:D11"/>
    <mergeCell ref="E10:E11"/>
    <mergeCell ref="C12:C13"/>
    <mergeCell ref="D12:D13"/>
    <mergeCell ref="E12:E13"/>
    <mergeCell ref="C14:C15"/>
    <mergeCell ref="D14:D15"/>
    <mergeCell ref="E14:E15"/>
    <mergeCell ref="C36:C37"/>
    <mergeCell ref="D36:D37"/>
    <mergeCell ref="E36:E37"/>
    <mergeCell ref="C38:C39"/>
    <mergeCell ref="C20:C21"/>
    <mergeCell ref="D20:D21"/>
    <mergeCell ref="E20:E21"/>
    <mergeCell ref="C22:C23"/>
    <mergeCell ref="E22:E23"/>
    <mergeCell ref="C24:C25"/>
    <mergeCell ref="D24:D25"/>
    <mergeCell ref="E24:E25"/>
    <mergeCell ref="C16:C17"/>
    <mergeCell ref="D16:D17"/>
    <mergeCell ref="E16:E17"/>
    <mergeCell ref="C18:C19"/>
    <mergeCell ref="D18:D19"/>
    <mergeCell ref="E18:E19"/>
    <mergeCell ref="N6:Q6"/>
    <mergeCell ref="R6:U6"/>
    <mergeCell ref="V6:Y6"/>
    <mergeCell ref="Z6:AC6"/>
    <mergeCell ref="C8:C9"/>
    <mergeCell ref="D8:D9"/>
    <mergeCell ref="E8:E9"/>
    <mergeCell ref="C2:D2"/>
    <mergeCell ref="E2:AC2"/>
    <mergeCell ref="C3:D3"/>
    <mergeCell ref="E3:AC3"/>
    <mergeCell ref="H4:U4"/>
    <mergeCell ref="C6:C7"/>
    <mergeCell ref="D6:D7"/>
    <mergeCell ref="E6:E7"/>
    <mergeCell ref="F6:I6"/>
    <mergeCell ref="J6:M6"/>
  </mergeCells>
  <conditionalFormatting sqref="F8 J8 N8 R8 V8 Z8 AI39">
    <cfRule type="expression" dxfId="3179" priority="3179">
      <formula>"'=Y(G$3&gt;=$E3 , G$3&lt;=$F3)"</formula>
    </cfRule>
  </conditionalFormatting>
  <conditionalFormatting sqref="J14">
    <cfRule type="expression" dxfId="3178" priority="3175">
      <formula>"'=Y(G$3&gt;=$E3 , G$3&lt;=$F3)"</formula>
    </cfRule>
  </conditionalFormatting>
  <conditionalFormatting sqref="J16 R32 V32">
    <cfRule type="expression" dxfId="3177" priority="3178">
      <formula>"'=Y(G$3&gt;=$E3 , G$3&lt;=$F3)"</formula>
    </cfRule>
  </conditionalFormatting>
  <conditionalFormatting sqref="J12">
    <cfRule type="expression" dxfId="3176" priority="3177">
      <formula>"'=Y(G$3&gt;=$E3 , G$3&lt;=$F3)"</formula>
    </cfRule>
  </conditionalFormatting>
  <conditionalFormatting sqref="N16 R16 V16 Z16">
    <cfRule type="expression" dxfId="3175" priority="3166">
      <formula>"'=Y(G$3&gt;=$E3 , G$3&lt;=$F3)"</formula>
    </cfRule>
  </conditionalFormatting>
  <conditionalFormatting sqref="F14">
    <cfRule type="expression" dxfId="3174" priority="3176">
      <formula>"'=Y(G$3&gt;=$E3 , G$3&lt;=$F3)"</formula>
    </cfRule>
  </conditionalFormatting>
  <conditionalFormatting sqref="R34">
    <cfRule type="expression" dxfId="3173" priority="3129">
      <formula>"'=Y(G$3&gt;=$E3 , G$3&lt;=$F3)"</formula>
    </cfRule>
  </conditionalFormatting>
  <conditionalFormatting sqref="N18">
    <cfRule type="expression" dxfId="3172" priority="3174">
      <formula>"'=Y(G$3&gt;=$E3 , G$3&lt;=$F3)"</formula>
    </cfRule>
  </conditionalFormatting>
  <conditionalFormatting sqref="N20">
    <cfRule type="expression" dxfId="3171" priority="3173">
      <formula>"'=Y(G$3&gt;=$E3 , G$3&lt;=$F3)"</formula>
    </cfRule>
  </conditionalFormatting>
  <conditionalFormatting sqref="R20">
    <cfRule type="expression" dxfId="3170" priority="3172">
      <formula>"'=Y(G$3&gt;=$E3 , G$3&lt;=$F3)"</formula>
    </cfRule>
  </conditionalFormatting>
  <conditionalFormatting sqref="N22">
    <cfRule type="expression" dxfId="3169" priority="3171">
      <formula>"'=Y(G$3&gt;=$E3 , G$3&lt;=$F3)"</formula>
    </cfRule>
  </conditionalFormatting>
  <conditionalFormatting sqref="R24">
    <cfRule type="expression" dxfId="3168" priority="3169">
      <formula>"'=Y(G$3&gt;=$E3 , G$3&lt;=$F3)"</formula>
    </cfRule>
  </conditionalFormatting>
  <conditionalFormatting sqref="R22">
    <cfRule type="expression" dxfId="3167" priority="3170">
      <formula>"'=Y(G$3&gt;=$E3 , G$3&lt;=$F3)"</formula>
    </cfRule>
  </conditionalFormatting>
  <conditionalFormatting sqref="N12 R12 V12 Z12">
    <cfRule type="expression" dxfId="3166" priority="3168">
      <formula>"'=Y(G$3&gt;=$E3 , G$3&lt;=$F3)"</formula>
    </cfRule>
  </conditionalFormatting>
  <conditionalFormatting sqref="N14 R14 V14 Z14">
    <cfRule type="expression" dxfId="3165" priority="3167">
      <formula>"'=Y(G$3&gt;=$E3 , G$3&lt;=$F3)"</formula>
    </cfRule>
  </conditionalFormatting>
  <conditionalFormatting sqref="V18 Z18">
    <cfRule type="expression" dxfId="3164" priority="3165">
      <formula>"'=Y(G$3&gt;=$E3 , G$3&lt;=$F3)"</formula>
    </cfRule>
  </conditionalFormatting>
  <conditionalFormatting sqref="Z20">
    <cfRule type="expression" dxfId="3163" priority="3164">
      <formula>"'=Y(G$3&gt;=$E3 , G$3&lt;=$F3)"</formula>
    </cfRule>
  </conditionalFormatting>
  <conditionalFormatting sqref="Z22">
    <cfRule type="expression" dxfId="3162" priority="3163">
      <formula>"'=Y(G$3&gt;=$E3 , G$3&lt;=$F3)"</formula>
    </cfRule>
  </conditionalFormatting>
  <conditionalFormatting sqref="Z24">
    <cfRule type="expression" dxfId="3161" priority="3162">
      <formula>"'=Y(G$3&gt;=$E3 , G$3&lt;=$F3)"</formula>
    </cfRule>
  </conditionalFormatting>
  <conditionalFormatting sqref="F18">
    <cfRule type="expression" dxfId="3160" priority="3161">
      <formula>"'=Y(G$3&gt;=$E3 , G$3&lt;=$F3)"</formula>
    </cfRule>
  </conditionalFormatting>
  <conditionalFormatting sqref="F20">
    <cfRule type="expression" dxfId="3159" priority="3160">
      <formula>"'=Y(G$3&gt;=$E3 , G$3&lt;=$F3)"</formula>
    </cfRule>
  </conditionalFormatting>
  <conditionalFormatting sqref="F22">
    <cfRule type="expression" dxfId="3158" priority="3159">
      <formula>"'=Y(G$3&gt;=$E3 , G$3&lt;=$F3)"</formula>
    </cfRule>
  </conditionalFormatting>
  <conditionalFormatting sqref="F24">
    <cfRule type="expression" dxfId="3157" priority="3158">
      <formula>"'=Y(G$3&gt;=$E3 , G$3&lt;=$F3)"</formula>
    </cfRule>
  </conditionalFormatting>
  <conditionalFormatting sqref="J22">
    <cfRule type="expression" dxfId="3156" priority="3157">
      <formula>"'=Y(G$3&gt;=$E3 , G$3&lt;=$F3)"</formula>
    </cfRule>
  </conditionalFormatting>
  <conditionalFormatting sqref="N24">
    <cfRule type="expression" dxfId="3155" priority="3156">
      <formula>"'=Y(G$3&gt;=$E3 , G$3&lt;=$F3)"</formula>
    </cfRule>
  </conditionalFormatting>
  <conditionalFormatting sqref="F12">
    <cfRule type="expression" dxfId="3154" priority="3155">
      <formula>"'=Y(G$3&gt;=$E3 , G$3&lt;=$F3)"</formula>
    </cfRule>
  </conditionalFormatting>
  <conditionalFormatting sqref="R26">
    <cfRule type="expression" dxfId="3153" priority="3154">
      <formula>"'=Y(G$3&gt;=$E3 , G$3&lt;=$F3)"</formula>
    </cfRule>
  </conditionalFormatting>
  <conditionalFormatting sqref="T26">
    <cfRule type="expression" dxfId="3152" priority="3153">
      <formula>"'=Y(G$3&gt;=$E3 , G$3&lt;=$F3)"</formula>
    </cfRule>
  </conditionalFormatting>
  <conditionalFormatting sqref="N26">
    <cfRule type="expression" dxfId="3151" priority="3152">
      <formula>"'=Y(G$3&gt;=$E3 , G$3&lt;=$F3)"</formula>
    </cfRule>
  </conditionalFormatting>
  <conditionalFormatting sqref="P26">
    <cfRule type="expression" dxfId="3150" priority="3151">
      <formula>"'=Y(G$3&gt;=$E3 , G$3&lt;=$F3)"</formula>
    </cfRule>
  </conditionalFormatting>
  <conditionalFormatting sqref="J28">
    <cfRule type="expression" dxfId="3149" priority="3150">
      <formula>"'=Y(G$3&gt;=$E3 , G$3&lt;=$F3)"</formula>
    </cfRule>
  </conditionalFormatting>
  <conditionalFormatting sqref="N28">
    <cfRule type="expression" dxfId="3148" priority="3149">
      <formula>"'=Y(G$3&gt;=$E3 , G$3&lt;=$F3)"</formula>
    </cfRule>
  </conditionalFormatting>
  <conditionalFormatting sqref="F28">
    <cfRule type="expression" dxfId="3147" priority="3148">
      <formula>"'=Y(G$3&gt;=$E3 , G$3&lt;=$F3)"</formula>
    </cfRule>
  </conditionalFormatting>
  <conditionalFormatting sqref="F30">
    <cfRule type="expression" dxfId="3146" priority="3147">
      <formula>"'=Y(G$3&gt;=$E3 , G$3&lt;=$F3)"</formula>
    </cfRule>
  </conditionalFormatting>
  <conditionalFormatting sqref="F26">
    <cfRule type="expression" dxfId="3145" priority="3146">
      <formula>"'=Y(G$3&gt;=$E3 , G$3&lt;=$F3)"</formula>
    </cfRule>
  </conditionalFormatting>
  <conditionalFormatting sqref="J26">
    <cfRule type="expression" dxfId="3144" priority="3145">
      <formula>"'=Y(G$3&gt;=$E3 , G$3&lt;=$F3)"</formula>
    </cfRule>
  </conditionalFormatting>
  <conditionalFormatting sqref="Z26">
    <cfRule type="expression" dxfId="3143" priority="3144">
      <formula>"'=Y(G$3&gt;=$E3 , G$3&lt;=$F3)"</formula>
    </cfRule>
  </conditionalFormatting>
  <conditionalFormatting sqref="V28 Z28">
    <cfRule type="expression" dxfId="3142" priority="3143">
      <formula>"'=Y(G$3&gt;=$E3 , G$3&lt;=$F3)"</formula>
    </cfRule>
  </conditionalFormatting>
  <conditionalFormatting sqref="Z32">
    <cfRule type="expression" dxfId="3141" priority="3132">
      <formula>"'=Y(G$3&gt;=$E3 , G$3&lt;=$F3)"</formula>
    </cfRule>
  </conditionalFormatting>
  <conditionalFormatting sqref="N34">
    <cfRule type="expression" dxfId="3140" priority="3131">
      <formula>"'=Y(G$3&gt;=$E3 , G$3&lt;=$F3)"</formula>
    </cfRule>
  </conditionalFormatting>
  <conditionalFormatting sqref="P34">
    <cfRule type="expression" dxfId="3139" priority="3130">
      <formula>"'=Y(G$3&gt;=$E3 , G$3&lt;=$F3)"</formula>
    </cfRule>
  </conditionalFormatting>
  <conditionalFormatting sqref="F32">
    <cfRule type="expression" dxfId="3138" priority="3142">
      <formula>"'=Y(G$3&gt;=$E3 , G$3&lt;=$F3)"</formula>
    </cfRule>
  </conditionalFormatting>
  <conditionalFormatting sqref="F34">
    <cfRule type="expression" dxfId="3137" priority="3141">
      <formula>"'=Y(G$3&gt;=$E3 , G$3&lt;=$F3)"</formula>
    </cfRule>
  </conditionalFormatting>
  <conditionalFormatting sqref="F36">
    <cfRule type="expression" dxfId="3136" priority="3140">
      <formula>"'=Y(G$3&gt;=$E3 , G$3&lt;=$F3)"</formula>
    </cfRule>
  </conditionalFormatting>
  <conditionalFormatting sqref="F40">
    <cfRule type="expression" dxfId="3135" priority="3139">
      <formula>"'=Y(G$3&gt;=$E3 , G$3&lt;=$F3)"</formula>
    </cfRule>
  </conditionalFormatting>
  <conditionalFormatting sqref="F42">
    <cfRule type="expression" dxfId="3134" priority="3138">
      <formula>"'=Y(G$3&gt;=$E3 , G$3&lt;=$F3)"</formula>
    </cfRule>
  </conditionalFormatting>
  <conditionalFormatting sqref="F38">
    <cfRule type="expression" dxfId="3133" priority="3137">
      <formula>"'=Y(G$3&gt;=$E3 , G$3&lt;=$F3)"</formula>
    </cfRule>
  </conditionalFormatting>
  <conditionalFormatting sqref="J32">
    <cfRule type="expression" dxfId="3132" priority="3136">
      <formula>"'=Y(G$3&gt;=$E3 , G$3&lt;=$F3)"</formula>
    </cfRule>
  </conditionalFormatting>
  <conditionalFormatting sqref="J34">
    <cfRule type="expression" dxfId="3131" priority="3135">
      <formula>"'=Y(G$3&gt;=$E3 , G$3&lt;=$F3)"</formula>
    </cfRule>
  </conditionalFormatting>
  <conditionalFormatting sqref="N32">
    <cfRule type="expression" dxfId="3130" priority="3134">
      <formula>"'=Y(G$3&gt;=$E3 , G$3&lt;=$F3)"</formula>
    </cfRule>
  </conditionalFormatting>
  <conditionalFormatting sqref="P32">
    <cfRule type="expression" dxfId="3129" priority="3133">
      <formula>"'=Y(G$3&gt;=$E3 , G$3&lt;=$F3)"</formula>
    </cfRule>
  </conditionalFormatting>
  <conditionalFormatting sqref="V34">
    <cfRule type="expression" dxfId="3128" priority="3128">
      <formula>"'=Y(G$3&gt;=$E3 , G$3&lt;=$F3)"</formula>
    </cfRule>
  </conditionalFormatting>
  <conditionalFormatting sqref="Z34">
    <cfRule type="expression" dxfId="3127" priority="3127">
      <formula>"'=Y(G$3&gt;=$E3 , G$3&lt;=$F3)"</formula>
    </cfRule>
  </conditionalFormatting>
  <conditionalFormatting sqref="R36">
    <cfRule type="expression" dxfId="3126" priority="3126">
      <formula>"'=Y(G$3&gt;=$E3 , G$3&lt;=$F3)"</formula>
    </cfRule>
  </conditionalFormatting>
  <conditionalFormatting sqref="R38">
    <cfRule type="expression" dxfId="3125" priority="3125">
      <formula>"'=Y(G$3&gt;=$E3 , G$3&lt;=$F3)"</formula>
    </cfRule>
  </conditionalFormatting>
  <conditionalFormatting sqref="R40">
    <cfRule type="expression" dxfId="3124" priority="3124">
      <formula>"'=Y(G$3&gt;=$E3 , G$3&lt;=$F3)"</formula>
    </cfRule>
  </conditionalFormatting>
  <conditionalFormatting sqref="T40">
    <cfRule type="expression" dxfId="3123" priority="3123">
      <formula>"'=Y(G$3&gt;=$E3 , G$3&lt;=$F3)"</formula>
    </cfRule>
  </conditionalFormatting>
  <conditionalFormatting sqref="R42">
    <cfRule type="expression" dxfId="3122" priority="3122">
      <formula>"'=Y(G$3&gt;=$E3 , G$3&lt;=$F3)"</formula>
    </cfRule>
  </conditionalFormatting>
  <conditionalFormatting sqref="T42">
    <cfRule type="expression" dxfId="3121" priority="3121">
      <formula>"'=Y(G$3&gt;=$E3 , G$3&lt;=$F3)"</formula>
    </cfRule>
  </conditionalFormatting>
  <conditionalFormatting sqref="Z36">
    <cfRule type="expression" dxfId="3120" priority="3120">
      <formula>"'=Y(G$3&gt;=$E3 , G$3&lt;=$F3)"</formula>
    </cfRule>
  </conditionalFormatting>
  <conditionalFormatting sqref="Z38">
    <cfRule type="expression" dxfId="3119" priority="3119">
      <formula>"'=Y(G$3&gt;=$E3 , G$3&lt;=$F3)"</formula>
    </cfRule>
  </conditionalFormatting>
  <conditionalFormatting sqref="Z40">
    <cfRule type="expression" dxfId="3118" priority="3118">
      <formula>"'=Y(G$3&gt;=$E3 , G$3&lt;=$F3)"</formula>
    </cfRule>
  </conditionalFormatting>
  <conditionalFormatting sqref="Z42">
    <cfRule type="expression" dxfId="3117" priority="3117">
      <formula>"'=Y(G$3&gt;=$E3 , G$3&lt;=$F3)"</formula>
    </cfRule>
  </conditionalFormatting>
  <conditionalFormatting sqref="V44">
    <cfRule type="expression" dxfId="3116" priority="3116">
      <formula>"'=Y(G$3&gt;=$E3 , G$3&lt;=$F3)"</formula>
    </cfRule>
  </conditionalFormatting>
  <conditionalFormatting sqref="J44">
    <cfRule type="expression" dxfId="3115" priority="3114">
      <formula>"'=Y(G$3&gt;=$E3 , G$3&lt;=$F3)"</formula>
    </cfRule>
  </conditionalFormatting>
  <conditionalFormatting sqref="F44">
    <cfRule type="expression" dxfId="3114" priority="3115">
      <formula>"'=Y(G$3&gt;=$E3 , G$3&lt;=$F3)"</formula>
    </cfRule>
  </conditionalFormatting>
  <conditionalFormatting sqref="F46">
    <cfRule type="expression" dxfId="3113" priority="3113">
      <formula>"'=Y(G$3&gt;=$E3 , G$3&lt;=$F3)"</formula>
    </cfRule>
  </conditionalFormatting>
  <conditionalFormatting sqref="F48">
    <cfRule type="expression" dxfId="3112" priority="3112">
      <formula>"'=Y(G$3&gt;=$E3 , G$3&lt;=$F3)"</formula>
    </cfRule>
  </conditionalFormatting>
  <conditionalFormatting sqref="F50">
    <cfRule type="expression" dxfId="3111" priority="3111">
      <formula>"'=Y(G$3&gt;=$E3 , G$3&lt;=$F3)"</formula>
    </cfRule>
  </conditionalFormatting>
  <conditionalFormatting sqref="F54">
    <cfRule type="expression" dxfId="3110" priority="3110">
      <formula>"'=Y(G$3&gt;=$E3 , G$3&lt;=$F3)"</formula>
    </cfRule>
  </conditionalFormatting>
  <conditionalFormatting sqref="F56">
    <cfRule type="expression" dxfId="3109" priority="3109">
      <formula>"'=Y(G$3&gt;=$E3 , G$3&lt;=$F3)"</formula>
    </cfRule>
  </conditionalFormatting>
  <conditionalFormatting sqref="F52">
    <cfRule type="expression" dxfId="3108" priority="3108">
      <formula>"'=Y(G$3&gt;=$E3 , G$3&lt;=$F3)"</formula>
    </cfRule>
  </conditionalFormatting>
  <conditionalFormatting sqref="J46">
    <cfRule type="expression" dxfId="3107" priority="3107">
      <formula>"'=Y(G$3&gt;=$E3 , G$3&lt;=$F3)"</formula>
    </cfRule>
  </conditionalFormatting>
  <conditionalFormatting sqref="J48">
    <cfRule type="expression" dxfId="3106" priority="3106">
      <formula>"'=Y(G$3&gt;=$E3 , G$3&lt;=$F3)"</formula>
    </cfRule>
  </conditionalFormatting>
  <conditionalFormatting sqref="N46">
    <cfRule type="expression" dxfId="3105" priority="3102">
      <formula>"'=Y(G$3&gt;=$E3 , G$3&lt;=$F3)"</formula>
    </cfRule>
  </conditionalFormatting>
  <conditionalFormatting sqref="J56">
    <cfRule type="expression" dxfId="3104" priority="3105">
      <formula>"'=Y(G$3&gt;=$E3 , G$3&lt;=$F3)"</formula>
    </cfRule>
  </conditionalFormatting>
  <conditionalFormatting sqref="N44">
    <cfRule type="expression" dxfId="3103" priority="3104">
      <formula>"'=Y(G$3&gt;=$E3 , G$3&lt;=$F3)"</formula>
    </cfRule>
  </conditionalFormatting>
  <conditionalFormatting sqref="R44">
    <cfRule type="expression" dxfId="3102" priority="3103">
      <formula>"'=Y(G$3&gt;=$E3 , G$3&lt;=$F3)"</formula>
    </cfRule>
  </conditionalFormatting>
  <conditionalFormatting sqref="N64">
    <cfRule type="expression" dxfId="3101" priority="3086">
      <formula>"'=Y(G$3&gt;=$E3 , G$3&lt;=$F3)"</formula>
    </cfRule>
  </conditionalFormatting>
  <conditionalFormatting sqref="N48">
    <cfRule type="expression" dxfId="3100" priority="3101">
      <formula>"'=Y(G$3&gt;=$E3 , G$3&lt;=$F3)"</formula>
    </cfRule>
  </conditionalFormatting>
  <conditionalFormatting sqref="N56">
    <cfRule type="expression" dxfId="3099" priority="3100">
      <formula>"'=Y(G$3&gt;=$E3 , G$3&lt;=$F3)"</formula>
    </cfRule>
  </conditionalFormatting>
  <conditionalFormatting sqref="N52">
    <cfRule type="expression" dxfId="3098" priority="3099">
      <formula>"'=Y(G$3&gt;=$E3 , G$3&lt;=$F3)"</formula>
    </cfRule>
  </conditionalFormatting>
  <conditionalFormatting sqref="J50">
    <cfRule type="expression" dxfId="3097" priority="3094">
      <formula>"'=Y(G$3&gt;=$E3 , G$3&lt;=$F3)"</formula>
    </cfRule>
  </conditionalFormatting>
  <conditionalFormatting sqref="R46">
    <cfRule type="expression" dxfId="3096" priority="3098">
      <formula>"'=Y(G$3&gt;=$E3 , G$3&lt;=$F3)"</formula>
    </cfRule>
  </conditionalFormatting>
  <conditionalFormatting sqref="V46">
    <cfRule type="expression" dxfId="3095" priority="3097">
      <formula>"'=Y(G$3&gt;=$E3 , G$3&lt;=$F3)"</formula>
    </cfRule>
  </conditionalFormatting>
  <conditionalFormatting sqref="R48">
    <cfRule type="expression" dxfId="3094" priority="3096">
      <formula>"'=Y(G$3&gt;=$E3 , G$3&lt;=$F3)"</formula>
    </cfRule>
  </conditionalFormatting>
  <conditionalFormatting sqref="J64">
    <cfRule type="expression" dxfId="3093" priority="3082">
      <formula>"'=Y(G$3&gt;=$E3 , G$3&lt;=$F3)"</formula>
    </cfRule>
  </conditionalFormatting>
  <conditionalFormatting sqref="V48">
    <cfRule type="expression" dxfId="3092" priority="3095">
      <formula>"'=Y(G$3&gt;=$E3 , G$3&lt;=$F3)"</formula>
    </cfRule>
  </conditionalFormatting>
  <conditionalFormatting sqref="Z50">
    <cfRule type="expression" dxfId="3091" priority="3093">
      <formula>"'=Y(G$3&gt;=$E3 , G$3&lt;=$F3)"</formula>
    </cfRule>
  </conditionalFormatting>
  <conditionalFormatting sqref="J52">
    <cfRule type="expression" dxfId="3090" priority="3092">
      <formula>"'=Y(G$3&gt;=$E3 , G$3&lt;=$F3)"</formula>
    </cfRule>
  </conditionalFormatting>
  <conditionalFormatting sqref="J54">
    <cfRule type="expression" dxfId="3089" priority="3091">
      <formula>"'=Y(G$3&gt;=$E3 , G$3&lt;=$F3)"</formula>
    </cfRule>
  </conditionalFormatting>
  <conditionalFormatting sqref="J58">
    <cfRule type="expression" dxfId="3088" priority="3090">
      <formula>"'=Y(G$3&gt;=$E3 , G$3&lt;=$F3)"</formula>
    </cfRule>
  </conditionalFormatting>
  <conditionalFormatting sqref="F58">
    <cfRule type="expression" dxfId="3087" priority="3089">
      <formula>"'=Y(G$3&gt;=$E3 , G$3&lt;=$F3)"</formula>
    </cfRule>
  </conditionalFormatting>
  <conditionalFormatting sqref="J60">
    <cfRule type="expression" dxfId="3086" priority="3088">
      <formula>"'=Y(G$3&gt;=$E3 , G$3&lt;=$F3)"</formula>
    </cfRule>
  </conditionalFormatting>
  <conditionalFormatting sqref="F60">
    <cfRule type="expression" dxfId="3085" priority="3087">
      <formula>"'=Y(G$3&gt;=$E3 , G$3&lt;=$F3)"</formula>
    </cfRule>
  </conditionalFormatting>
  <conditionalFormatting sqref="F62">
    <cfRule type="expression" dxfId="3084" priority="3085">
      <formula>"'=Y(G$3&gt;=$E3 , G$3&lt;=$F3)"</formula>
    </cfRule>
  </conditionalFormatting>
  <conditionalFormatting sqref="J62">
    <cfRule type="expression" dxfId="3083" priority="3084">
      <formula>"'=Y(G$3&gt;=$E3 , G$3&lt;=$F3)"</formula>
    </cfRule>
  </conditionalFormatting>
  <conditionalFormatting sqref="F64">
    <cfRule type="expression" dxfId="3082" priority="3083">
      <formula>"'=Y(G$3&gt;=$E3 , G$3&lt;=$F3)"</formula>
    </cfRule>
  </conditionalFormatting>
  <conditionalFormatting sqref="J10 N10 R10 V10 Z10">
    <cfRule type="expression" dxfId="3081" priority="3081">
      <formula>"'=Y(G$3&gt;=$E3 , G$3&lt;=$F3)"</formula>
    </cfRule>
  </conditionalFormatting>
  <conditionalFormatting sqref="J36">
    <cfRule type="expression" dxfId="3080" priority="3080">
      <formula>"'=Y(G$3&gt;=$E3 , G$3&lt;=$F3)"</formula>
    </cfRule>
  </conditionalFormatting>
  <conditionalFormatting sqref="L36">
    <cfRule type="expression" dxfId="3079" priority="3079">
      <formula>"'=Y(G$3&gt;=$E3 , G$3&lt;=$F3)"</formula>
    </cfRule>
  </conditionalFormatting>
  <conditionalFormatting sqref="J38">
    <cfRule type="expression" dxfId="3078" priority="3078">
      <formula>"'=Y(G$3&gt;=$E3 , G$3&lt;=$F3)"</formula>
    </cfRule>
  </conditionalFormatting>
  <conditionalFormatting sqref="L38">
    <cfRule type="expression" dxfId="3077" priority="3077">
      <formula>"'=Y(G$3&gt;=$E3 , G$3&lt;=$F3)"</formula>
    </cfRule>
  </conditionalFormatting>
  <conditionalFormatting sqref="J40">
    <cfRule type="expression" dxfId="3076" priority="3076">
      <formula>"'=Y(G$3&gt;=$E3 , G$3&lt;=$F3)"</formula>
    </cfRule>
  </conditionalFormatting>
  <conditionalFormatting sqref="L40">
    <cfRule type="expression" dxfId="3075" priority="3075">
      <formula>"'=Y(G$3&gt;=$E3 , G$3&lt;=$F3)"</formula>
    </cfRule>
  </conditionalFormatting>
  <conditionalFormatting sqref="J42">
    <cfRule type="expression" dxfId="3074" priority="3074">
      <formula>"'=Y(G$3&gt;=$E3 , G$3&lt;=$F3)"</formula>
    </cfRule>
  </conditionalFormatting>
  <conditionalFormatting sqref="L42">
    <cfRule type="expression" dxfId="3073" priority="3073">
      <formula>"'=Y(G$3&gt;=$E3 , G$3&lt;=$F3)"</formula>
    </cfRule>
  </conditionalFormatting>
  <conditionalFormatting sqref="N36">
    <cfRule type="expression" dxfId="3072" priority="3072">
      <formula>"'=Y(G$3&gt;=$E3 , G$3&lt;=$F3)"</formula>
    </cfRule>
  </conditionalFormatting>
  <conditionalFormatting sqref="N40">
    <cfRule type="expression" dxfId="3071" priority="3071">
      <formula>"'=Y(G$3&gt;=$E3 , G$3&lt;=$F3)"</formula>
    </cfRule>
  </conditionalFormatting>
  <conditionalFormatting sqref="N42">
    <cfRule type="expression" dxfId="3070" priority="3070">
      <formula>"'=Y(G$3&gt;=$E3 , G$3&lt;=$F3)"</formula>
    </cfRule>
  </conditionalFormatting>
  <conditionalFormatting sqref="N38">
    <cfRule type="expression" dxfId="3069" priority="3069">
      <formula>"'=Y(G$3&gt;=$E3 , G$3&lt;=$F3)"</formula>
    </cfRule>
  </conditionalFormatting>
  <conditionalFormatting sqref="J20">
    <cfRule type="expression" dxfId="3068" priority="3068">
      <formula>"'=Y(G$3&gt;=$E3 , G$3&lt;=$F3)"</formula>
    </cfRule>
  </conditionalFormatting>
  <conditionalFormatting sqref="N30">
    <cfRule type="expression" dxfId="3067" priority="3067">
      <formula>"'=Y(G$3&gt;=$E3 , G$3&lt;=$F3)"</formula>
    </cfRule>
  </conditionalFormatting>
  <conditionalFormatting sqref="R30">
    <cfRule type="expression" dxfId="3066" priority="3066">
      <formula>"'=Y(G$3&gt;=$E3 , G$3&lt;=$F3)"</formula>
    </cfRule>
  </conditionalFormatting>
  <conditionalFormatting sqref="J30">
    <cfRule type="expression" dxfId="3065" priority="3065">
      <formula>"'=Y(G$3&gt;=$E3 , G$3&lt;=$F3)"</formula>
    </cfRule>
  </conditionalFormatting>
  <conditionalFormatting sqref="J22">
    <cfRule type="expression" dxfId="3064" priority="3064">
      <formula>"'=Y(G$3&gt;=$E3 , G$3&lt;=$F3)"</formula>
    </cfRule>
  </conditionalFormatting>
  <conditionalFormatting sqref="L22">
    <cfRule type="expression" dxfId="3063" priority="3063">
      <formula>"'=Y(G$3&gt;=$E3 , G$3&lt;=$F3)"</formula>
    </cfRule>
  </conditionalFormatting>
  <conditionalFormatting sqref="N22">
    <cfRule type="expression" dxfId="3062" priority="3062">
      <formula>"'=Y(G$3&gt;=$E3 , G$3&lt;=$F3)"</formula>
    </cfRule>
  </conditionalFormatting>
  <conditionalFormatting sqref="N24">
    <cfRule type="expression" dxfId="3061" priority="3061">
      <formula>"'=Y(G$3&gt;=$E3 , G$3&lt;=$F3)"</formula>
    </cfRule>
  </conditionalFormatting>
  <conditionalFormatting sqref="J26">
    <cfRule type="expression" dxfId="3060" priority="3058">
      <formula>"'=Y(G$3&gt;=$E3 , G$3&lt;=$F3)"</formula>
    </cfRule>
  </conditionalFormatting>
  <conditionalFormatting sqref="N26">
    <cfRule type="expression" dxfId="3059" priority="3060">
      <formula>"'=Y(G$3&gt;=$E3 , G$3&lt;=$F3)"</formula>
    </cfRule>
  </conditionalFormatting>
  <conditionalFormatting sqref="P26">
    <cfRule type="expression" dxfId="3058" priority="3059">
      <formula>"'=Y(G$3&gt;=$E3 , G$3&lt;=$F3)"</formula>
    </cfRule>
  </conditionalFormatting>
  <conditionalFormatting sqref="L26">
    <cfRule type="expression" dxfId="3057" priority="3057">
      <formula>"'=Y(G$3&gt;=$E3 , G$3&lt;=$F3)"</formula>
    </cfRule>
  </conditionalFormatting>
  <conditionalFormatting sqref="V22">
    <cfRule type="expression" dxfId="3056" priority="3056">
      <formula>"'=Y(G$3&gt;=$E3 , G$3&lt;=$F3)"</formula>
    </cfRule>
  </conditionalFormatting>
  <conditionalFormatting sqref="V24">
    <cfRule type="expression" dxfId="3055" priority="3055">
      <formula>"'=Y(G$3&gt;=$E3 , G$3&lt;=$F3)"</formula>
    </cfRule>
  </conditionalFormatting>
  <conditionalFormatting sqref="V26">
    <cfRule type="expression" dxfId="3054" priority="3054">
      <formula>"'=Y(G$3&gt;=$E3 , G$3&lt;=$F3)"</formula>
    </cfRule>
  </conditionalFormatting>
  <conditionalFormatting sqref="J24">
    <cfRule type="expression" dxfId="3053" priority="3053">
      <formula>"'=Y(G$3&gt;=$E3 , G$3&lt;=$F3)"</formula>
    </cfRule>
  </conditionalFormatting>
  <conditionalFormatting sqref="Z44">
    <cfRule type="expression" dxfId="3052" priority="3052">
      <formula>"'=Y(G$3&gt;=$E3 , G$3&lt;=$F3)"</formula>
    </cfRule>
  </conditionalFormatting>
  <conditionalFormatting sqref="F10">
    <cfRule type="expression" dxfId="3051" priority="3051">
      <formula>"'=Y(G$3&gt;=$E3 , G$3&lt;=$F3)"</formula>
    </cfRule>
  </conditionalFormatting>
  <conditionalFormatting sqref="G24:I24">
    <cfRule type="expression" dxfId="3050" priority="2537">
      <formula>"'=Y(G$3&gt;=$E3 , G$3&lt;=$F3)"</formula>
    </cfRule>
  </conditionalFormatting>
  <conditionalFormatting sqref="T36">
    <cfRule type="expression" dxfId="3049" priority="3050">
      <formula>"'=Y(G$3&gt;=$E3 , G$3&lt;=$F3)"</formula>
    </cfRule>
  </conditionalFormatting>
  <conditionalFormatting sqref="X44">
    <cfRule type="expression" dxfId="3048" priority="3049">
      <formula>"'=Y(G$3&gt;=$E3 , G$3&lt;=$F3)"</formula>
    </cfRule>
  </conditionalFormatting>
  <conditionalFormatting sqref="T46">
    <cfRule type="expression" dxfId="3047" priority="3048">
      <formula>"'=Y(G$3&gt;=$E3 , G$3&lt;=$F3)"</formula>
    </cfRule>
  </conditionalFormatting>
  <conditionalFormatting sqref="T48">
    <cfRule type="expression" dxfId="3046" priority="3047">
      <formula>"'=Y(G$3&gt;=$E3 , G$3&lt;=$F3)"</formula>
    </cfRule>
  </conditionalFormatting>
  <conditionalFormatting sqref="L50">
    <cfRule type="expression" dxfId="3045" priority="3046">
      <formula>"'=Y(G$3&gt;=$E3 , G$3&lt;=$F3)"</formula>
    </cfRule>
  </conditionalFormatting>
  <conditionalFormatting sqref="L52">
    <cfRule type="expression" dxfId="3044" priority="3045">
      <formula>"'=Y(G$3&gt;=$E3 , G$3&lt;=$F3)"</formula>
    </cfRule>
  </conditionalFormatting>
  <conditionalFormatting sqref="L54">
    <cfRule type="expression" dxfId="3043" priority="3044">
      <formula>"'=Y(G$3&gt;=$E3 , G$3&lt;=$F3)"</formula>
    </cfRule>
  </conditionalFormatting>
  <conditionalFormatting sqref="L58">
    <cfRule type="expression" dxfId="3042" priority="3043">
      <formula>"'=Y(G$3&gt;=$E3 , G$3&lt;=$F3)"</formula>
    </cfRule>
  </conditionalFormatting>
  <conditionalFormatting sqref="L60">
    <cfRule type="expression" dxfId="3041" priority="3042">
      <formula>"'=Y(G$3&gt;=$E3 , G$3&lt;=$F3)"</formula>
    </cfRule>
  </conditionalFormatting>
  <conditionalFormatting sqref="P64">
    <cfRule type="expression" dxfId="3040" priority="3041">
      <formula>"'=Y(G$3&gt;=$E3 , G$3&lt;=$F3)"</formula>
    </cfRule>
  </conditionalFormatting>
  <conditionalFormatting sqref="Z46">
    <cfRule type="expression" dxfId="3039" priority="3040">
      <formula>"'=Y(G$3&gt;=$E3 , G$3&lt;=$F3)"</formula>
    </cfRule>
  </conditionalFormatting>
  <conditionalFormatting sqref="Z48">
    <cfRule type="expression" dxfId="3038" priority="3039">
      <formula>"'=Y(G$3&gt;=$E3 , G$3&lt;=$F3)"</formula>
    </cfRule>
  </conditionalFormatting>
  <conditionalFormatting sqref="F38:R38 V38:AC38 AI39 F47:AC47 F46:T46 V46:AC46 F49:AC67 F48:T48 V48:AC48 F8:AC37 F39:AC45">
    <cfRule type="cellIs" dxfId="3037" priority="3038" operator="equal">
      <formula>0</formula>
    </cfRule>
  </conditionalFormatting>
  <conditionalFormatting sqref="AD9 AD67 AD55:AD57 AD59:AD65">
    <cfRule type="cellIs" dxfId="3036" priority="3037" operator="notEqual">
      <formula>$E8</formula>
    </cfRule>
  </conditionalFormatting>
  <conditionalFormatting sqref="AD11">
    <cfRule type="cellIs" dxfId="3035" priority="3036" operator="notEqual">
      <formula>$E10</formula>
    </cfRule>
  </conditionalFormatting>
  <conditionalFormatting sqref="AD13:AD35">
    <cfRule type="cellIs" dxfId="3034" priority="3035" operator="notEqual">
      <formula>$E12</formula>
    </cfRule>
  </conditionalFormatting>
  <conditionalFormatting sqref="AD37:AD54">
    <cfRule type="cellIs" dxfId="3033" priority="3034" operator="notEqual">
      <formula>$E36</formula>
    </cfRule>
  </conditionalFormatting>
  <conditionalFormatting sqref="AD68">
    <cfRule type="cellIs" dxfId="3032" priority="3032" operator="equal">
      <formula>$E$68</formula>
    </cfRule>
    <cfRule type="cellIs" dxfId="3031" priority="3033" operator="notEqual">
      <formula>$E68</formula>
    </cfRule>
  </conditionalFormatting>
  <conditionalFormatting sqref="F46">
    <cfRule type="expression" dxfId="3030" priority="3031">
      <formula>"'=Y(G$3&gt;=$E3 , G$3&lt;=$F3)"</formula>
    </cfRule>
  </conditionalFormatting>
  <conditionalFormatting sqref="F46">
    <cfRule type="expression" dxfId="3029" priority="3030">
      <formula>"'=Y(G$3&gt;=$E3 , G$3&lt;=$F3)"</formula>
    </cfRule>
  </conditionalFormatting>
  <conditionalFormatting sqref="F48">
    <cfRule type="expression" dxfId="3028" priority="3029">
      <formula>"'=Y(G$3&gt;=$E3 , G$3&lt;=$F3)"</formula>
    </cfRule>
  </conditionalFormatting>
  <conditionalFormatting sqref="F50">
    <cfRule type="expression" dxfId="3027" priority="3028">
      <formula>"'=Y(G$3&gt;=$E3 , G$3&lt;=$F3)"</formula>
    </cfRule>
  </conditionalFormatting>
  <conditionalFormatting sqref="F52">
    <cfRule type="expression" dxfId="3026" priority="3027">
      <formula>"'=Y(G$3&gt;=$E3 , G$3&lt;=$F3)"</formula>
    </cfRule>
  </conditionalFormatting>
  <conditionalFormatting sqref="F54">
    <cfRule type="expression" dxfId="3025" priority="3026">
      <formula>"'=Y(G$3&gt;=$E3 , G$3&lt;=$F3)"</formula>
    </cfRule>
  </conditionalFormatting>
  <conditionalFormatting sqref="F56">
    <cfRule type="expression" dxfId="3024" priority="3025">
      <formula>"'=Y(G$3&gt;=$E3 , G$3&lt;=$F3)"</formula>
    </cfRule>
  </conditionalFormatting>
  <conditionalFormatting sqref="F58">
    <cfRule type="expression" dxfId="3023" priority="3024">
      <formula>"'=Y(G$3&gt;=$E3 , G$3&lt;=$F3)"</formula>
    </cfRule>
  </conditionalFormatting>
  <conditionalFormatting sqref="F60">
    <cfRule type="expression" dxfId="3022" priority="3023">
      <formula>"'=Y(G$3&gt;=$E3 , G$3&lt;=$F3)"</formula>
    </cfRule>
  </conditionalFormatting>
  <conditionalFormatting sqref="F62">
    <cfRule type="expression" dxfId="3021" priority="3022">
      <formula>"'=Y(G$3&gt;=$E3 , G$3&lt;=$F3)"</formula>
    </cfRule>
  </conditionalFormatting>
  <conditionalFormatting sqref="F64">
    <cfRule type="expression" dxfId="3020" priority="3021">
      <formula>"'=Y(G$3&gt;=$E3 , G$3&lt;=$F3)"</formula>
    </cfRule>
  </conditionalFormatting>
  <conditionalFormatting sqref="F91:I91">
    <cfRule type="cellIs" dxfId="3019" priority="3019" operator="lessThan">
      <formula>0</formula>
    </cfRule>
    <cfRule type="cellIs" dxfId="3018" priority="3020" operator="greaterThan">
      <formula>0</formula>
    </cfRule>
  </conditionalFormatting>
  <conditionalFormatting sqref="Z90:AC90">
    <cfRule type="cellIs" dxfId="3017" priority="3017" operator="lessThan">
      <formula>0</formula>
    </cfRule>
    <cfRule type="cellIs" dxfId="3016" priority="3018" operator="greaterThan">
      <formula>0</formula>
    </cfRule>
  </conditionalFormatting>
  <conditionalFormatting sqref="F92:AC92">
    <cfRule type="containsText" dxfId="3015" priority="3015" operator="containsText" text="EJECUCIÓN">
      <formula>NOT(ISERROR(SEARCH("EJECUCIÓN",F92)))</formula>
    </cfRule>
    <cfRule type="containsText" dxfId="3014" priority="3016" operator="containsText" text="EJECUTADO">
      <formula>NOT(ISERROR(SEARCH("EJECUTADO",F92)))</formula>
    </cfRule>
  </conditionalFormatting>
  <conditionalFormatting sqref="F90:Y90">
    <cfRule type="cellIs" dxfId="3013" priority="3013" operator="lessThan">
      <formula>0</formula>
    </cfRule>
    <cfRule type="cellIs" dxfId="3012" priority="3014" operator="greaterThan">
      <formula>0</formula>
    </cfRule>
  </conditionalFormatting>
  <conditionalFormatting sqref="J91:AC91">
    <cfRule type="cellIs" dxfId="3011" priority="3011" operator="lessThan">
      <formula>0</formula>
    </cfRule>
    <cfRule type="cellIs" dxfId="3010" priority="3012" operator="greaterThan">
      <formula>0</formula>
    </cfRule>
  </conditionalFormatting>
  <conditionalFormatting sqref="Z80:AC81">
    <cfRule type="cellIs" dxfId="3009" priority="3009" operator="notEqual">
      <formula>$E$71</formula>
    </cfRule>
    <cfRule type="cellIs" dxfId="3008" priority="3010" operator="equal">
      <formula>$E$71</formula>
    </cfRule>
  </conditionalFormatting>
  <conditionalFormatting sqref="AD80:AD82 AD84:AD85">
    <cfRule type="containsText" dxfId="3007" priority="3007" operator="containsText" text="No verifica">
      <formula>NOT(ISERROR(SEARCH("No verifica",AD80)))</formula>
    </cfRule>
    <cfRule type="containsText" dxfId="3006" priority="3008" operator="containsText" text="Verifica">
      <formula>NOT(ISERROR(SEARCH("Verifica",AD80)))</formula>
    </cfRule>
  </conditionalFormatting>
  <conditionalFormatting sqref="F94:AC94">
    <cfRule type="cellIs" dxfId="3005" priority="3005" operator="lessThan">
      <formula>0</formula>
    </cfRule>
    <cfRule type="cellIs" dxfId="3004" priority="3006" operator="greaterThan">
      <formula>0</formula>
    </cfRule>
  </conditionalFormatting>
  <conditionalFormatting sqref="Z87:AC87">
    <cfRule type="cellIs" dxfId="3003" priority="3003" operator="notEqual">
      <formula>$E$71</formula>
    </cfRule>
    <cfRule type="cellIs" dxfId="3002" priority="3004" operator="equal">
      <formula>$E$71</formula>
    </cfRule>
  </conditionalFormatting>
  <conditionalFormatting sqref="AD87">
    <cfRule type="containsText" dxfId="3001" priority="3001" operator="containsText" text="No verifica">
      <formula>NOT(ISERROR(SEARCH("No verifica",AD87)))</formula>
    </cfRule>
    <cfRule type="containsText" dxfId="3000" priority="3002" operator="containsText" text="Verifica">
      <formula>NOT(ISERROR(SEARCH("Verifica",AD87)))</formula>
    </cfRule>
  </conditionalFormatting>
  <conditionalFormatting sqref="E98">
    <cfRule type="cellIs" dxfId="2999" priority="2999" operator="lessThan">
      <formula>0</formula>
    </cfRule>
    <cfRule type="cellIs" dxfId="2998" priority="3000" operator="greaterThan">
      <formula>0</formula>
    </cfRule>
  </conditionalFormatting>
  <conditionalFormatting sqref="E102">
    <cfRule type="cellIs" dxfId="2997" priority="2995" operator="lessThan">
      <formula>0</formula>
    </cfRule>
    <cfRule type="cellIs" dxfId="2996" priority="2996" operator="greaterThan">
      <formula>0</formula>
    </cfRule>
  </conditionalFormatting>
  <conditionalFormatting sqref="E104 G104:H104">
    <cfRule type="cellIs" dxfId="2995" priority="2993" operator="lessThan">
      <formula>0</formula>
    </cfRule>
    <cfRule type="cellIs" dxfId="2994" priority="2994" operator="greaterThan">
      <formula>0</formula>
    </cfRule>
  </conditionalFormatting>
  <conditionalFormatting sqref="E106">
    <cfRule type="cellIs" dxfId="2993" priority="2991" operator="lessThan">
      <formula>0</formula>
    </cfRule>
    <cfRule type="cellIs" dxfId="2992" priority="2992" operator="greaterThan">
      <formula>0</formula>
    </cfRule>
  </conditionalFormatting>
  <conditionalFormatting sqref="E108 G108:H108">
    <cfRule type="cellIs" dxfId="2991" priority="2989" operator="lessThan">
      <formula>0</formula>
    </cfRule>
    <cfRule type="cellIs" dxfId="2990" priority="2990" operator="greaterThan">
      <formula>0</formula>
    </cfRule>
  </conditionalFormatting>
  <conditionalFormatting sqref="E110">
    <cfRule type="cellIs" dxfId="2989" priority="2987" operator="lessThan">
      <formula>0</formula>
    </cfRule>
    <cfRule type="cellIs" dxfId="2988" priority="2988" operator="greaterThan">
      <formula>0</formula>
    </cfRule>
  </conditionalFormatting>
  <conditionalFormatting sqref="E112 G112:H112">
    <cfRule type="cellIs" dxfId="2987" priority="2985" operator="lessThan">
      <formula>0</formula>
    </cfRule>
    <cfRule type="cellIs" dxfId="2986" priority="2986" operator="greaterThan">
      <formula>0</formula>
    </cfRule>
  </conditionalFormatting>
  <conditionalFormatting sqref="E114">
    <cfRule type="cellIs" dxfId="2985" priority="2983" operator="lessThan">
      <formula>0</formula>
    </cfRule>
    <cfRule type="cellIs" dxfId="2984" priority="2984" operator="greaterThan">
      <formula>0</formula>
    </cfRule>
  </conditionalFormatting>
  <conditionalFormatting sqref="E116 G116:H116">
    <cfRule type="cellIs" dxfId="2983" priority="2981" operator="lessThan">
      <formula>0</formula>
    </cfRule>
    <cfRule type="cellIs" dxfId="2982" priority="2982" operator="greaterThan">
      <formula>0</formula>
    </cfRule>
  </conditionalFormatting>
  <conditionalFormatting sqref="E118">
    <cfRule type="cellIs" dxfId="2981" priority="2979" operator="lessThan">
      <formula>0</formula>
    </cfRule>
    <cfRule type="cellIs" dxfId="2980" priority="2980" operator="greaterThan">
      <formula>0</formula>
    </cfRule>
  </conditionalFormatting>
  <conditionalFormatting sqref="E120 G120:H120">
    <cfRule type="cellIs" dxfId="2979" priority="2977" operator="lessThan">
      <formula>0</formula>
    </cfRule>
    <cfRule type="cellIs" dxfId="2978" priority="2978" operator="greaterThan">
      <formula>0</formula>
    </cfRule>
  </conditionalFormatting>
  <conditionalFormatting sqref="E100">
    <cfRule type="cellIs" dxfId="2977" priority="2998" operator="greaterThan">
      <formula>0</formula>
    </cfRule>
  </conditionalFormatting>
  <conditionalFormatting sqref="E100 G100:AC100">
    <cfRule type="cellIs" dxfId="2976" priority="2997" operator="lessThan">
      <formula>0</formula>
    </cfRule>
  </conditionalFormatting>
  <conditionalFormatting sqref="F100">
    <cfRule type="expression" dxfId="2975" priority="2975">
      <formula>$E$100&lt;=0</formula>
    </cfRule>
    <cfRule type="expression" dxfId="2974" priority="2976">
      <formula>$E$100&gt;0</formula>
    </cfRule>
  </conditionalFormatting>
  <conditionalFormatting sqref="F104">
    <cfRule type="expression" dxfId="2973" priority="2973">
      <formula>$E$104&lt;=0</formula>
    </cfRule>
    <cfRule type="expression" dxfId="2972" priority="2974">
      <formula>$E$104&gt;0</formula>
    </cfRule>
  </conditionalFormatting>
  <conditionalFormatting sqref="F108">
    <cfRule type="expression" dxfId="2971" priority="2971">
      <formula>$E$108&lt;=0</formula>
    </cfRule>
    <cfRule type="expression" dxfId="2970" priority="2972">
      <formula>$E$108&gt;0</formula>
    </cfRule>
  </conditionalFormatting>
  <conditionalFormatting sqref="F112">
    <cfRule type="expression" dxfId="2969" priority="2969">
      <formula>$E$112&lt;=0</formula>
    </cfRule>
    <cfRule type="expression" dxfId="2968" priority="2970">
      <formula>$E$112&gt;0</formula>
    </cfRule>
  </conditionalFormatting>
  <conditionalFormatting sqref="F116">
    <cfRule type="expression" dxfId="2967" priority="2967">
      <formula>$E$116&lt;=0</formula>
    </cfRule>
    <cfRule type="expression" dxfId="2966" priority="2968">
      <formula>$E$116&gt;0</formula>
    </cfRule>
  </conditionalFormatting>
  <conditionalFormatting sqref="F120">
    <cfRule type="expression" dxfId="2965" priority="2965">
      <formula>$E$120&lt;=0</formula>
    </cfRule>
    <cfRule type="expression" dxfId="2964" priority="2966">
      <formula>$E$120&gt;0</formula>
    </cfRule>
  </conditionalFormatting>
  <conditionalFormatting sqref="F18 F20 F22 F24 F26 F28 F30 F34 F38 F42 F46 F50 F54 F60 F64 F32 F36 F40 F44 F48 F52 F56 F58 F62 F66">
    <cfRule type="expression" dxfId="2963" priority="2964">
      <formula>"'=Y(G$3&gt;=$E3 , G$3&lt;=$F3)"</formula>
    </cfRule>
  </conditionalFormatting>
  <conditionalFormatting sqref="F46 F48 F50 F52 F54 F56 F58 F60 F62 F64 F66">
    <cfRule type="expression" dxfId="2962" priority="2963">
      <formula>"'=Y(G$3&gt;=$E3 , G$3&lt;=$F3)"</formula>
    </cfRule>
  </conditionalFormatting>
  <conditionalFormatting sqref="G8:I8">
    <cfRule type="expression" dxfId="2961" priority="2962">
      <formula>"'=Y(G$3&gt;=$E3 , G$3&lt;=$F3)"</formula>
    </cfRule>
  </conditionalFormatting>
  <conditionalFormatting sqref="J10 N10 R10 V10 Z10">
    <cfRule type="expression" dxfId="2960" priority="2961">
      <formula>"'=Y(G$3&gt;=$E3 , G$3&lt;=$F3)"</formula>
    </cfRule>
  </conditionalFormatting>
  <conditionalFormatting sqref="G10:I10">
    <cfRule type="expression" dxfId="2959" priority="2960">
      <formula>"'=Y(G$3&gt;=$E3 , G$3&lt;=$F3)"</formula>
    </cfRule>
  </conditionalFormatting>
  <conditionalFormatting sqref="N12 R12 V12 Z12 J12">
    <cfRule type="expression" dxfId="2958" priority="2959">
      <formula>"'=Y(G$3&gt;=$E3 , G$3&lt;=$F3)"</formula>
    </cfRule>
  </conditionalFormatting>
  <conditionalFormatting sqref="N12 R12 V12 Z12 J12">
    <cfRule type="expression" dxfId="2957" priority="2958">
      <formula>"'=Y(G$3&gt;=$E3 , G$3&lt;=$F3)"</formula>
    </cfRule>
  </conditionalFormatting>
  <conditionalFormatting sqref="G12:I12">
    <cfRule type="expression" dxfId="2956" priority="2957">
      <formula>"'=Y(G$3&gt;=$E3 , G$3&lt;=$F3)"</formula>
    </cfRule>
  </conditionalFormatting>
  <conditionalFormatting sqref="J14">
    <cfRule type="expression" dxfId="2955" priority="2956">
      <formula>"'=Y(G$3&gt;=$E3 , G$3&lt;=$F3)"</formula>
    </cfRule>
  </conditionalFormatting>
  <conditionalFormatting sqref="N14 R14 V14 Z14">
    <cfRule type="expression" dxfId="2954" priority="2955">
      <formula>"'=Y(G$3&gt;=$E3 , G$3&lt;=$F3)"</formula>
    </cfRule>
  </conditionalFormatting>
  <conditionalFormatting sqref="J14 N14 R14 V14 Z14">
    <cfRule type="expression" dxfId="2953" priority="2954">
      <formula>"'=Y(G$3&gt;=$E3 , G$3&lt;=$F3)"</formula>
    </cfRule>
  </conditionalFormatting>
  <conditionalFormatting sqref="J14 N14 R14 V14 Z14">
    <cfRule type="expression" dxfId="2952" priority="2953">
      <formula>"'=Y(G$3&gt;=$E3 , G$3&lt;=$F3)"</formula>
    </cfRule>
  </conditionalFormatting>
  <conditionalFormatting sqref="G14:I14">
    <cfRule type="expression" dxfId="2951" priority="2952">
      <formula>"'=Y(G$3&gt;=$E3 , G$3&lt;=$F3)"</formula>
    </cfRule>
  </conditionalFormatting>
  <conditionalFormatting sqref="J10 N10 R10 V10 Z10">
    <cfRule type="expression" dxfId="2950" priority="2951">
      <formula>"'=Y(G$3&gt;=$E3 , G$3&lt;=$F3)"</formula>
    </cfRule>
  </conditionalFormatting>
  <conditionalFormatting sqref="G10:I10">
    <cfRule type="expression" dxfId="2949" priority="2950">
      <formula>"'=Y(G$3&gt;=$E3 , G$3&lt;=$F3)"</formula>
    </cfRule>
  </conditionalFormatting>
  <conditionalFormatting sqref="J14">
    <cfRule type="expression" dxfId="2948" priority="2949">
      <formula>"'=Y(G$3&gt;=$E3 , G$3&lt;=$F3)"</formula>
    </cfRule>
  </conditionalFormatting>
  <conditionalFormatting sqref="N14 R14 V14 Z14">
    <cfRule type="expression" dxfId="2947" priority="2948">
      <formula>"'=Y(G$3&gt;=$E3 , G$3&lt;=$F3)"</formula>
    </cfRule>
  </conditionalFormatting>
  <conditionalFormatting sqref="J14 N14 R14 V14 Z14">
    <cfRule type="expression" dxfId="2946" priority="2947">
      <formula>"'=Y(G$3&gt;=$E3 , G$3&lt;=$F3)"</formula>
    </cfRule>
  </conditionalFormatting>
  <conditionalFormatting sqref="J14 N14 R14 V14 Z14">
    <cfRule type="expression" dxfId="2945" priority="2946">
      <formula>"'=Y(G$3&gt;=$E3 , G$3&lt;=$F3)"</formula>
    </cfRule>
  </conditionalFormatting>
  <conditionalFormatting sqref="G14:I14">
    <cfRule type="expression" dxfId="2944" priority="2945">
      <formula>"'=Y(G$3&gt;=$E3 , G$3&lt;=$F3)"</formula>
    </cfRule>
  </conditionalFormatting>
  <conditionalFormatting sqref="N12 R12 V12 Z12 J12">
    <cfRule type="expression" dxfId="2943" priority="2944">
      <formula>"'=Y(G$3&gt;=$E3 , G$3&lt;=$F3)"</formula>
    </cfRule>
  </conditionalFormatting>
  <conditionalFormatting sqref="N12 R12 V12 Z12 J12">
    <cfRule type="expression" dxfId="2942" priority="2943">
      <formula>"'=Y(G$3&gt;=$E3 , G$3&lt;=$F3)"</formula>
    </cfRule>
  </conditionalFormatting>
  <conditionalFormatting sqref="G12:I12">
    <cfRule type="expression" dxfId="2941" priority="2942">
      <formula>"'=Y(G$3&gt;=$E3 , G$3&lt;=$F3)"</formula>
    </cfRule>
  </conditionalFormatting>
  <conditionalFormatting sqref="N12 R12 V12 Z12 J12">
    <cfRule type="expression" dxfId="2940" priority="2941">
      <formula>"'=Y(G$3&gt;=$E3 , G$3&lt;=$F3)"</formula>
    </cfRule>
  </conditionalFormatting>
  <conditionalFormatting sqref="G12:I12">
    <cfRule type="expression" dxfId="2939" priority="2940">
      <formula>"'=Y(G$3&gt;=$E3 , G$3&lt;=$F3)"</formula>
    </cfRule>
  </conditionalFormatting>
  <conditionalFormatting sqref="K8:M8">
    <cfRule type="expression" dxfId="2938" priority="2939">
      <formula>"'=Y(G$3&gt;=$E3 , G$3&lt;=$F3)"</formula>
    </cfRule>
  </conditionalFormatting>
  <conditionalFormatting sqref="O8:Q8">
    <cfRule type="expression" dxfId="2937" priority="2938">
      <formula>"'=Y(G$3&gt;=$E3 , G$3&lt;=$F3)"</formula>
    </cfRule>
  </conditionalFormatting>
  <conditionalFormatting sqref="S8:U8">
    <cfRule type="expression" dxfId="2936" priority="2937">
      <formula>"'=Y(G$3&gt;=$E3 , G$3&lt;=$F3)"</formula>
    </cfRule>
  </conditionalFormatting>
  <conditionalFormatting sqref="W8:Y8">
    <cfRule type="expression" dxfId="2935" priority="2936">
      <formula>"'=Y(G$3&gt;=$E3 , G$3&lt;=$F3)"</formula>
    </cfRule>
  </conditionalFormatting>
  <conditionalFormatting sqref="AA8:AC8">
    <cfRule type="expression" dxfId="2934" priority="2935">
      <formula>"'=Y(G$3&gt;=$E3 , G$3&lt;=$F3)"</formula>
    </cfRule>
  </conditionalFormatting>
  <conditionalFormatting sqref="J10 N10 R10 V10 Z10">
    <cfRule type="expression" dxfId="2933" priority="2934">
      <formula>"'=Y(G$3&gt;=$E3 , G$3&lt;=$F3)"</formula>
    </cfRule>
  </conditionalFormatting>
  <conditionalFormatting sqref="K10:M10">
    <cfRule type="expression" dxfId="2932" priority="2933">
      <formula>"'=Y(G$3&gt;=$E3 , G$3&lt;=$F3)"</formula>
    </cfRule>
  </conditionalFormatting>
  <conditionalFormatting sqref="O10:Q10">
    <cfRule type="expression" dxfId="2931" priority="2932">
      <formula>"'=Y(G$3&gt;=$E3 , G$3&lt;=$F3)"</formula>
    </cfRule>
  </conditionalFormatting>
  <conditionalFormatting sqref="S10:U10">
    <cfRule type="expression" dxfId="2930" priority="2931">
      <formula>"'=Y(G$3&gt;=$E3 , G$3&lt;=$F3)"</formula>
    </cfRule>
  </conditionalFormatting>
  <conditionalFormatting sqref="W10:Y10">
    <cfRule type="expression" dxfId="2929" priority="2930">
      <formula>"'=Y(G$3&gt;=$E3 , G$3&lt;=$F3)"</formula>
    </cfRule>
  </conditionalFormatting>
  <conditionalFormatting sqref="AA10:AC10">
    <cfRule type="expression" dxfId="2928" priority="2929">
      <formula>"'=Y(G$3&gt;=$E3 , G$3&lt;=$F3)"</formula>
    </cfRule>
  </conditionalFormatting>
  <conditionalFormatting sqref="G10:I10">
    <cfRule type="expression" dxfId="2927" priority="2928">
      <formula>"'=Y(G$3&gt;=$E3 , G$3&lt;=$F3)"</formula>
    </cfRule>
  </conditionalFormatting>
  <conditionalFormatting sqref="N12 R12 V12 Z12 J12">
    <cfRule type="expression" dxfId="2926" priority="2927">
      <formula>"'=Y(G$3&gt;=$E3 , G$3&lt;=$F3)"</formula>
    </cfRule>
  </conditionalFormatting>
  <conditionalFormatting sqref="N12 R12 V12 Z12 J12">
    <cfRule type="expression" dxfId="2925" priority="2926">
      <formula>"'=Y(G$3&gt;=$E3 , G$3&lt;=$F3)"</formula>
    </cfRule>
  </conditionalFormatting>
  <conditionalFormatting sqref="N12 R12 V12 Z12 J12">
    <cfRule type="expression" dxfId="2924" priority="2925">
      <formula>"'=Y(G$3&gt;=$E3 , G$3&lt;=$F3)"</formula>
    </cfRule>
  </conditionalFormatting>
  <conditionalFormatting sqref="N12 R12 V12 Z12 J12">
    <cfRule type="expression" dxfId="2923" priority="2924">
      <formula>"'=Y(G$3&gt;=$E3 , G$3&lt;=$F3)"</formula>
    </cfRule>
  </conditionalFormatting>
  <conditionalFormatting sqref="K12:M12">
    <cfRule type="expression" dxfId="2922" priority="2923">
      <formula>"'=Y(G$3&gt;=$E3 , G$3&lt;=$F3)"</formula>
    </cfRule>
  </conditionalFormatting>
  <conditionalFormatting sqref="O12:Q12">
    <cfRule type="expression" dxfId="2921" priority="2922">
      <formula>"'=Y(G$3&gt;=$E3 , G$3&lt;=$F3)"</formula>
    </cfRule>
  </conditionalFormatting>
  <conditionalFormatting sqref="S12:U12">
    <cfRule type="expression" dxfId="2920" priority="2921">
      <formula>"'=Y(G$3&gt;=$E3 , G$3&lt;=$F3)"</formula>
    </cfRule>
  </conditionalFormatting>
  <conditionalFormatting sqref="W12:Y12">
    <cfRule type="expression" dxfId="2919" priority="2920">
      <formula>"'=Y(G$3&gt;=$E3 , G$3&lt;=$F3)"</formula>
    </cfRule>
  </conditionalFormatting>
  <conditionalFormatting sqref="AA12:AC12">
    <cfRule type="expression" dxfId="2918" priority="2919">
      <formula>"'=Y(G$3&gt;=$E3 , G$3&lt;=$F3)"</formula>
    </cfRule>
  </conditionalFormatting>
  <conditionalFormatting sqref="G12:I12">
    <cfRule type="expression" dxfId="2917" priority="2918">
      <formula>"'=Y(G$3&gt;=$E3 , G$3&lt;=$F3)"</formula>
    </cfRule>
  </conditionalFormatting>
  <conditionalFormatting sqref="G12:I12">
    <cfRule type="expression" dxfId="2916" priority="2917">
      <formula>"'=Y(G$3&gt;=$E3 , G$3&lt;=$F3)"</formula>
    </cfRule>
  </conditionalFormatting>
  <conditionalFormatting sqref="G12:I12">
    <cfRule type="expression" dxfId="2915" priority="2916">
      <formula>"'=Y(G$3&gt;=$E3 , G$3&lt;=$F3)"</formula>
    </cfRule>
  </conditionalFormatting>
  <conditionalFormatting sqref="J12">
    <cfRule type="expression" dxfId="2914" priority="2915">
      <formula>"'=Y(G$3&gt;=$E3 , G$3&lt;=$F3)"</formula>
    </cfRule>
  </conditionalFormatting>
  <conditionalFormatting sqref="J14">
    <cfRule type="expression" dxfId="2913" priority="2914">
      <formula>"'=Y(G$3&gt;=$E3 , G$3&lt;=$F3)"</formula>
    </cfRule>
  </conditionalFormatting>
  <conditionalFormatting sqref="N14 R14 V14 Z14">
    <cfRule type="expression" dxfId="2912" priority="2913">
      <formula>"'=Y(G$3&gt;=$E3 , G$3&lt;=$F3)"</formula>
    </cfRule>
  </conditionalFormatting>
  <conditionalFormatting sqref="F14">
    <cfRule type="expression" dxfId="2911" priority="2912">
      <formula>"'=Y(G$3&gt;=$E3 , G$3&lt;=$F3)"</formula>
    </cfRule>
  </conditionalFormatting>
  <conditionalFormatting sqref="J14 N14 R14 V14 Z14">
    <cfRule type="expression" dxfId="2910" priority="2911">
      <formula>"'=Y(G$3&gt;=$E3 , G$3&lt;=$F3)"</formula>
    </cfRule>
  </conditionalFormatting>
  <conditionalFormatting sqref="J14 N14 R14 V14 Z14">
    <cfRule type="expression" dxfId="2909" priority="2910">
      <formula>"'=Y(G$3&gt;=$E3 , G$3&lt;=$F3)"</formula>
    </cfRule>
  </conditionalFormatting>
  <conditionalFormatting sqref="G14:I14">
    <cfRule type="expression" dxfId="2908" priority="2909">
      <formula>"'=Y(G$3&gt;=$E3 , G$3&lt;=$F3)"</formula>
    </cfRule>
  </conditionalFormatting>
  <conditionalFormatting sqref="J14 N14 R14 V14 Z14">
    <cfRule type="expression" dxfId="2907" priority="2908">
      <formula>"'=Y(G$3&gt;=$E3 , G$3&lt;=$F3)"</formula>
    </cfRule>
  </conditionalFormatting>
  <conditionalFormatting sqref="J14 N14 R14 V14 Z14">
    <cfRule type="expression" dxfId="2906" priority="2907">
      <formula>"'=Y(G$3&gt;=$E3 , G$3&lt;=$F3)"</formula>
    </cfRule>
  </conditionalFormatting>
  <conditionalFormatting sqref="G14:I14">
    <cfRule type="expression" dxfId="2905" priority="2906">
      <formula>"'=Y(G$3&gt;=$E3 , G$3&lt;=$F3)"</formula>
    </cfRule>
  </conditionalFormatting>
  <conditionalFormatting sqref="J14 N14 R14 V14 Z14">
    <cfRule type="expression" dxfId="2904" priority="2905">
      <formula>"'=Y(G$3&gt;=$E3 , G$3&lt;=$F3)"</formula>
    </cfRule>
  </conditionalFormatting>
  <conditionalFormatting sqref="G14:I14">
    <cfRule type="expression" dxfId="2903" priority="2904">
      <formula>"'=Y(G$3&gt;=$E3 , G$3&lt;=$F3)"</formula>
    </cfRule>
  </conditionalFormatting>
  <conditionalFormatting sqref="J14 N14 R14 V14 Z14">
    <cfRule type="expression" dxfId="2902" priority="2903">
      <formula>"'=Y(G$3&gt;=$E3 , G$3&lt;=$F3)"</formula>
    </cfRule>
  </conditionalFormatting>
  <conditionalFormatting sqref="J14 N14 R14 V14 Z14">
    <cfRule type="expression" dxfId="2901" priority="2902">
      <formula>"'=Y(G$3&gt;=$E3 , G$3&lt;=$F3)"</formula>
    </cfRule>
  </conditionalFormatting>
  <conditionalFormatting sqref="J14 N14 R14 V14 Z14">
    <cfRule type="expression" dxfId="2900" priority="2901">
      <formula>"'=Y(G$3&gt;=$E3 , G$3&lt;=$F3)"</formula>
    </cfRule>
  </conditionalFormatting>
  <conditionalFormatting sqref="J14 N14 R14 V14 Z14">
    <cfRule type="expression" dxfId="2899" priority="2900">
      <formula>"'=Y(G$3&gt;=$E3 , G$3&lt;=$F3)"</formula>
    </cfRule>
  </conditionalFormatting>
  <conditionalFormatting sqref="K14:M14">
    <cfRule type="expression" dxfId="2898" priority="2899">
      <formula>"'=Y(G$3&gt;=$E3 , G$3&lt;=$F3)"</formula>
    </cfRule>
  </conditionalFormatting>
  <conditionalFormatting sqref="O14:Q14">
    <cfRule type="expression" dxfId="2897" priority="2898">
      <formula>"'=Y(G$3&gt;=$E3 , G$3&lt;=$F3)"</formula>
    </cfRule>
  </conditionalFormatting>
  <conditionalFormatting sqref="S14:U14">
    <cfRule type="expression" dxfId="2896" priority="2897">
      <formula>"'=Y(G$3&gt;=$E3 , G$3&lt;=$F3)"</formula>
    </cfRule>
  </conditionalFormatting>
  <conditionalFormatting sqref="W14:Y14">
    <cfRule type="expression" dxfId="2895" priority="2896">
      <formula>"'=Y(G$3&gt;=$E3 , G$3&lt;=$F3)"</formula>
    </cfRule>
  </conditionalFormatting>
  <conditionalFormatting sqref="AA14:AC14">
    <cfRule type="expression" dxfId="2894" priority="2895">
      <formula>"'=Y(G$3&gt;=$E3 , G$3&lt;=$F3)"</formula>
    </cfRule>
  </conditionalFormatting>
  <conditionalFormatting sqref="G14:I14">
    <cfRule type="expression" dxfId="2893" priority="2894">
      <formula>"'=Y(G$3&gt;=$E3 , G$3&lt;=$F3)"</formula>
    </cfRule>
  </conditionalFormatting>
  <conditionalFormatting sqref="G14:I14">
    <cfRule type="expression" dxfId="2892" priority="2893">
      <formula>"'=Y(G$3&gt;=$E3 , G$3&lt;=$F3)"</formula>
    </cfRule>
  </conditionalFormatting>
  <conditionalFormatting sqref="G14:I14">
    <cfRule type="expression" dxfId="2891" priority="2892">
      <formula>"'=Y(G$3&gt;=$E3 , G$3&lt;=$F3)"</formula>
    </cfRule>
  </conditionalFormatting>
  <conditionalFormatting sqref="J14">
    <cfRule type="expression" dxfId="2890" priority="2891">
      <formula>"'=Y(G$3&gt;=$E3 , G$3&lt;=$F3)"</formula>
    </cfRule>
  </conditionalFormatting>
  <conditionalFormatting sqref="J12">
    <cfRule type="expression" dxfId="2889" priority="2890">
      <formula>"'=Y(G$3&gt;=$E3 , G$3&lt;=$F3)"</formula>
    </cfRule>
  </conditionalFormatting>
  <conditionalFormatting sqref="J14">
    <cfRule type="expression" dxfId="2888" priority="2889">
      <formula>"'=Y(G$3&gt;=$E3 , G$3&lt;=$F3)"</formula>
    </cfRule>
  </conditionalFormatting>
  <conditionalFormatting sqref="J14">
    <cfRule type="expression" dxfId="2887" priority="2888">
      <formula>"'=Y(G$3&gt;=$E3 , G$3&lt;=$F3)"</formula>
    </cfRule>
  </conditionalFormatting>
  <conditionalFormatting sqref="J14">
    <cfRule type="expression" dxfId="2886" priority="2887">
      <formula>"'=Y(G$3&gt;=$E3 , G$3&lt;=$F3)"</formula>
    </cfRule>
  </conditionalFormatting>
  <conditionalFormatting sqref="J14">
    <cfRule type="expression" dxfId="2885" priority="2886">
      <formula>"'=Y(G$3&gt;=$E3 , G$3&lt;=$F3)"</formula>
    </cfRule>
  </conditionalFormatting>
  <conditionalFormatting sqref="J14">
    <cfRule type="expression" dxfId="2884" priority="2885">
      <formula>"'=Y(G$3&gt;=$E3 , G$3&lt;=$F3)"</formula>
    </cfRule>
  </conditionalFormatting>
  <conditionalFormatting sqref="J14">
    <cfRule type="expression" dxfId="2883" priority="2884">
      <formula>"'=Y(G$3&gt;=$E3 , G$3&lt;=$F3)"</formula>
    </cfRule>
  </conditionalFormatting>
  <conditionalFormatting sqref="J14">
    <cfRule type="expression" dxfId="2882" priority="2883">
      <formula>"'=Y(G$3&gt;=$E3 , G$3&lt;=$F3)"</formula>
    </cfRule>
  </conditionalFormatting>
  <conditionalFormatting sqref="J14">
    <cfRule type="expression" dxfId="2881" priority="2882">
      <formula>"'=Y(G$3&gt;=$E3 , G$3&lt;=$F3)"</formula>
    </cfRule>
  </conditionalFormatting>
  <conditionalFormatting sqref="J14">
    <cfRule type="expression" dxfId="2880" priority="2881">
      <formula>"'=Y(G$3&gt;=$E3 , G$3&lt;=$F3)"</formula>
    </cfRule>
  </conditionalFormatting>
  <conditionalFormatting sqref="J14">
    <cfRule type="expression" dxfId="2879" priority="2880">
      <formula>"'=Y(G$3&gt;=$E3 , G$3&lt;=$F3)"</formula>
    </cfRule>
  </conditionalFormatting>
  <conditionalFormatting sqref="J14">
    <cfRule type="expression" dxfId="2878" priority="2879">
      <formula>"'=Y(G$3&gt;=$E3 , G$3&lt;=$F3)"</formula>
    </cfRule>
  </conditionalFormatting>
  <conditionalFormatting sqref="J14">
    <cfRule type="expression" dxfId="2877" priority="2878">
      <formula>"'=Y(G$3&gt;=$E3 , G$3&lt;=$F3)"</formula>
    </cfRule>
  </conditionalFormatting>
  <conditionalFormatting sqref="J14">
    <cfRule type="expression" dxfId="2876" priority="2877">
      <formula>"'=Y(G$3&gt;=$E3 , G$3&lt;=$F3)"</formula>
    </cfRule>
  </conditionalFormatting>
  <conditionalFormatting sqref="J14">
    <cfRule type="expression" dxfId="2875" priority="2876">
      <formula>"'=Y(G$3&gt;=$E3 , G$3&lt;=$F3)"</formula>
    </cfRule>
  </conditionalFormatting>
  <conditionalFormatting sqref="J14">
    <cfRule type="expression" dxfId="2874" priority="2875">
      <formula>"'=Y(G$3&gt;=$E3 , G$3&lt;=$F3)"</formula>
    </cfRule>
  </conditionalFormatting>
  <conditionalFormatting sqref="J14">
    <cfRule type="expression" dxfId="2873" priority="2874">
      <formula>"'=Y(G$3&gt;=$E3 , G$3&lt;=$F3)"</formula>
    </cfRule>
  </conditionalFormatting>
  <conditionalFormatting sqref="J14">
    <cfRule type="expression" dxfId="2872" priority="2873">
      <formula>"'=Y(G$3&gt;=$E3 , G$3&lt;=$F3)"</formula>
    </cfRule>
  </conditionalFormatting>
  <conditionalFormatting sqref="J14">
    <cfRule type="expression" dxfId="2871" priority="2872">
      <formula>"'=Y(G$3&gt;=$E3 , G$3&lt;=$F3)"</formula>
    </cfRule>
  </conditionalFormatting>
  <conditionalFormatting sqref="J14">
    <cfRule type="expression" dxfId="2870" priority="2871">
      <formula>"'=Y(G$3&gt;=$E3 , G$3&lt;=$F3)"</formula>
    </cfRule>
  </conditionalFormatting>
  <conditionalFormatting sqref="J14">
    <cfRule type="expression" dxfId="2869" priority="2870">
      <formula>"'=Y(G$3&gt;=$E3 , G$3&lt;=$F3)"</formula>
    </cfRule>
  </conditionalFormatting>
  <conditionalFormatting sqref="J14">
    <cfRule type="expression" dxfId="2868" priority="2869">
      <formula>"'=Y(G$3&gt;=$E3 , G$3&lt;=$F3)"</formula>
    </cfRule>
  </conditionalFormatting>
  <conditionalFormatting sqref="J14">
    <cfRule type="expression" dxfId="2867" priority="2868">
      <formula>"'=Y(G$3&gt;=$E3 , G$3&lt;=$F3)"</formula>
    </cfRule>
  </conditionalFormatting>
  <conditionalFormatting sqref="K14">
    <cfRule type="expression" dxfId="2866" priority="2867">
      <formula>"'=Y(G$3&gt;=$E3 , G$3&lt;=$F3)"</formula>
    </cfRule>
  </conditionalFormatting>
  <conditionalFormatting sqref="J14">
    <cfRule type="expression" dxfId="2865" priority="2866">
      <formula>"'=Y(G$3&gt;=$E3 , G$3&lt;=$F3)"</formula>
    </cfRule>
  </conditionalFormatting>
  <conditionalFormatting sqref="J14">
    <cfRule type="expression" dxfId="2864" priority="2865">
      <formula>"'=Y(G$3&gt;=$E3 , G$3&lt;=$F3)"</formula>
    </cfRule>
  </conditionalFormatting>
  <conditionalFormatting sqref="F10">
    <cfRule type="expression" dxfId="2863" priority="2864">
      <formula>"'=Y(G$3&gt;=$E3 , G$3&lt;=$F3)"</formula>
    </cfRule>
  </conditionalFormatting>
  <conditionalFormatting sqref="F10">
    <cfRule type="expression" dxfId="2862" priority="2863">
      <formula>"'=Y(G$3&gt;=$E3 , G$3&lt;=$F3)"</formula>
    </cfRule>
  </conditionalFormatting>
  <conditionalFormatting sqref="G10">
    <cfRule type="expression" dxfId="2861" priority="2862">
      <formula>"'=Y(G$3&gt;=$E3 , G$3&lt;=$F3)"</formula>
    </cfRule>
  </conditionalFormatting>
  <conditionalFormatting sqref="G10">
    <cfRule type="expression" dxfId="2860" priority="2861">
      <formula>"'=Y(G$3&gt;=$E3 , G$3&lt;=$F3)"</formula>
    </cfRule>
  </conditionalFormatting>
  <conditionalFormatting sqref="G10">
    <cfRule type="expression" dxfId="2859" priority="2860">
      <formula>"'=Y(G$3&gt;=$E3 , G$3&lt;=$F3)"</formula>
    </cfRule>
  </conditionalFormatting>
  <conditionalFormatting sqref="G10">
    <cfRule type="expression" dxfId="2858" priority="2859">
      <formula>"'=Y(G$3&gt;=$E3 , G$3&lt;=$F3)"</formula>
    </cfRule>
  </conditionalFormatting>
  <conditionalFormatting sqref="G10">
    <cfRule type="expression" dxfId="2857" priority="2858">
      <formula>"'=Y(G$3&gt;=$E3 , G$3&lt;=$F3)"</formula>
    </cfRule>
  </conditionalFormatting>
  <conditionalFormatting sqref="G10">
    <cfRule type="expression" dxfId="2856" priority="2857">
      <formula>"'=Y(G$3&gt;=$E3 , G$3&lt;=$F3)"</formula>
    </cfRule>
  </conditionalFormatting>
  <conditionalFormatting sqref="J16">
    <cfRule type="expression" dxfId="2855" priority="2855">
      <formula>"'=Y(G$3&gt;=$E3 , G$3&lt;=$F3)"</formula>
    </cfRule>
  </conditionalFormatting>
  <conditionalFormatting sqref="F16">
    <cfRule type="expression" dxfId="2854" priority="2856">
      <formula>"'=Y(G$3&gt;=$E3 , G$3&lt;=$F3)"</formula>
    </cfRule>
  </conditionalFormatting>
  <conditionalFormatting sqref="N16 R16 V16 Z16">
    <cfRule type="expression" dxfId="2853" priority="2854">
      <formula>"'=Y(G$3&gt;=$E3 , G$3&lt;=$F3)"</formula>
    </cfRule>
  </conditionalFormatting>
  <conditionalFormatting sqref="J16">
    <cfRule type="expression" dxfId="2852" priority="2853">
      <formula>"'=Y(G$3&gt;=$E3 , G$3&lt;=$F3)"</formula>
    </cfRule>
  </conditionalFormatting>
  <conditionalFormatting sqref="N16 R16 V16 Z16">
    <cfRule type="expression" dxfId="2851" priority="2852">
      <formula>"'=Y(G$3&gt;=$E3 , G$3&lt;=$F3)"</formula>
    </cfRule>
  </conditionalFormatting>
  <conditionalFormatting sqref="J16 N16 R16 V16 Z16">
    <cfRule type="expression" dxfId="2850" priority="2851">
      <formula>"'=Y(G$3&gt;=$E3 , G$3&lt;=$F3)"</formula>
    </cfRule>
  </conditionalFormatting>
  <conditionalFormatting sqref="J16 N16 R16 V16 Z16">
    <cfRule type="expression" dxfId="2849" priority="2850">
      <formula>"'=Y(G$3&gt;=$E3 , G$3&lt;=$F3)"</formula>
    </cfRule>
  </conditionalFormatting>
  <conditionalFormatting sqref="G16:I16">
    <cfRule type="expression" dxfId="2848" priority="2849">
      <formula>"'=Y(G$3&gt;=$E3 , G$3&lt;=$F3)"</formula>
    </cfRule>
  </conditionalFormatting>
  <conditionalFormatting sqref="J16">
    <cfRule type="expression" dxfId="2847" priority="2848">
      <formula>"'=Y(G$3&gt;=$E3 , G$3&lt;=$F3)"</formula>
    </cfRule>
  </conditionalFormatting>
  <conditionalFormatting sqref="N16 R16 V16 Z16">
    <cfRule type="expression" dxfId="2846" priority="2847">
      <formula>"'=Y(G$3&gt;=$E3 , G$3&lt;=$F3)"</formula>
    </cfRule>
  </conditionalFormatting>
  <conditionalFormatting sqref="J16 N16 R16 V16 Z16">
    <cfRule type="expression" dxfId="2845" priority="2846">
      <formula>"'=Y(G$3&gt;=$E3 , G$3&lt;=$F3)"</formula>
    </cfRule>
  </conditionalFormatting>
  <conditionalFormatting sqref="J16 N16 R16 V16 Z16">
    <cfRule type="expression" dxfId="2844" priority="2845">
      <formula>"'=Y(G$3&gt;=$E3 , G$3&lt;=$F3)"</formula>
    </cfRule>
  </conditionalFormatting>
  <conditionalFormatting sqref="G16:I16">
    <cfRule type="expression" dxfId="2843" priority="2844">
      <formula>"'=Y(G$3&gt;=$E3 , G$3&lt;=$F3)"</formula>
    </cfRule>
  </conditionalFormatting>
  <conditionalFormatting sqref="J16">
    <cfRule type="expression" dxfId="2842" priority="2843">
      <formula>"'=Y(G$3&gt;=$E3 , G$3&lt;=$F3)"</formula>
    </cfRule>
  </conditionalFormatting>
  <conditionalFormatting sqref="N16 R16 V16 Z16">
    <cfRule type="expression" dxfId="2841" priority="2842">
      <formula>"'=Y(G$3&gt;=$E3 , G$3&lt;=$F3)"</formula>
    </cfRule>
  </conditionalFormatting>
  <conditionalFormatting sqref="F16">
    <cfRule type="expression" dxfId="2840" priority="2841">
      <formula>"'=Y(G$3&gt;=$E3 , G$3&lt;=$F3)"</formula>
    </cfRule>
  </conditionalFormatting>
  <conditionalFormatting sqref="J16 N16 R16 V16 Z16">
    <cfRule type="expression" dxfId="2839" priority="2840">
      <formula>"'=Y(G$3&gt;=$E3 , G$3&lt;=$F3)"</formula>
    </cfRule>
  </conditionalFormatting>
  <conditionalFormatting sqref="J16 N16 R16 V16 Z16">
    <cfRule type="expression" dxfId="2838" priority="2839">
      <formula>"'=Y(G$3&gt;=$E3 , G$3&lt;=$F3)"</formula>
    </cfRule>
  </conditionalFormatting>
  <conditionalFormatting sqref="G16:I16">
    <cfRule type="expression" dxfId="2837" priority="2838">
      <formula>"'=Y(G$3&gt;=$E3 , G$3&lt;=$F3)"</formula>
    </cfRule>
  </conditionalFormatting>
  <conditionalFormatting sqref="J16 N16 R16 V16 Z16">
    <cfRule type="expression" dxfId="2836" priority="2837">
      <formula>"'=Y(G$3&gt;=$E3 , G$3&lt;=$F3)"</formula>
    </cfRule>
  </conditionalFormatting>
  <conditionalFormatting sqref="J16 N16 R16 V16 Z16">
    <cfRule type="expression" dxfId="2835" priority="2836">
      <formula>"'=Y(G$3&gt;=$E3 , G$3&lt;=$F3)"</formula>
    </cfRule>
  </conditionalFormatting>
  <conditionalFormatting sqref="G16:I16">
    <cfRule type="expression" dxfId="2834" priority="2835">
      <formula>"'=Y(G$3&gt;=$E3 , G$3&lt;=$F3)"</formula>
    </cfRule>
  </conditionalFormatting>
  <conditionalFormatting sqref="J16 N16 R16 V16 Z16">
    <cfRule type="expression" dxfId="2833" priority="2834">
      <formula>"'=Y(G$3&gt;=$E3 , G$3&lt;=$F3)"</formula>
    </cfRule>
  </conditionalFormatting>
  <conditionalFormatting sqref="G16:I16">
    <cfRule type="expression" dxfId="2832" priority="2833">
      <formula>"'=Y(G$3&gt;=$E3 , G$3&lt;=$F3)"</formula>
    </cfRule>
  </conditionalFormatting>
  <conditionalFormatting sqref="J16 N16 R16 V16 Z16">
    <cfRule type="expression" dxfId="2831" priority="2832">
      <formula>"'=Y(G$3&gt;=$E3 , G$3&lt;=$F3)"</formula>
    </cfRule>
  </conditionalFormatting>
  <conditionalFormatting sqref="J16 N16 R16 V16 Z16">
    <cfRule type="expression" dxfId="2830" priority="2831">
      <formula>"'=Y(G$3&gt;=$E3 , G$3&lt;=$F3)"</formula>
    </cfRule>
  </conditionalFormatting>
  <conditionalFormatting sqref="J16 N16 R16 V16 Z16">
    <cfRule type="expression" dxfId="2829" priority="2830">
      <formula>"'=Y(G$3&gt;=$E3 , G$3&lt;=$F3)"</formula>
    </cfRule>
  </conditionalFormatting>
  <conditionalFormatting sqref="J16 N16 R16 V16 Z16">
    <cfRule type="expression" dxfId="2828" priority="2829">
      <formula>"'=Y(G$3&gt;=$E3 , G$3&lt;=$F3)"</formula>
    </cfRule>
  </conditionalFormatting>
  <conditionalFormatting sqref="K16:M16">
    <cfRule type="expression" dxfId="2827" priority="2828">
      <formula>"'=Y(G$3&gt;=$E3 , G$3&lt;=$F3)"</formula>
    </cfRule>
  </conditionalFormatting>
  <conditionalFormatting sqref="O16:Q16">
    <cfRule type="expression" dxfId="2826" priority="2827">
      <formula>"'=Y(G$3&gt;=$E3 , G$3&lt;=$F3)"</formula>
    </cfRule>
  </conditionalFormatting>
  <conditionalFormatting sqref="S16:U16">
    <cfRule type="expression" dxfId="2825" priority="2826">
      <formula>"'=Y(G$3&gt;=$E3 , G$3&lt;=$F3)"</formula>
    </cfRule>
  </conditionalFormatting>
  <conditionalFormatting sqref="W16:Y16">
    <cfRule type="expression" dxfId="2824" priority="2825">
      <formula>"'=Y(G$3&gt;=$E3 , G$3&lt;=$F3)"</formula>
    </cfRule>
  </conditionalFormatting>
  <conditionalFormatting sqref="AA16:AC16">
    <cfRule type="expression" dxfId="2823" priority="2824">
      <formula>"'=Y(G$3&gt;=$E3 , G$3&lt;=$F3)"</formula>
    </cfRule>
  </conditionalFormatting>
  <conditionalFormatting sqref="G16:I16">
    <cfRule type="expression" dxfId="2822" priority="2823">
      <formula>"'=Y(G$3&gt;=$E3 , G$3&lt;=$F3)"</formula>
    </cfRule>
  </conditionalFormatting>
  <conditionalFormatting sqref="G16:I16">
    <cfRule type="expression" dxfId="2821" priority="2822">
      <formula>"'=Y(G$3&gt;=$E3 , G$3&lt;=$F3)"</formula>
    </cfRule>
  </conditionalFormatting>
  <conditionalFormatting sqref="G16:I16">
    <cfRule type="expression" dxfId="2820" priority="2821">
      <formula>"'=Y(G$3&gt;=$E3 , G$3&lt;=$F3)"</formula>
    </cfRule>
  </conditionalFormatting>
  <conditionalFormatting sqref="J16">
    <cfRule type="expression" dxfId="2819" priority="2820">
      <formula>"'=Y(G$3&gt;=$E3 , G$3&lt;=$F3)"</formula>
    </cfRule>
  </conditionalFormatting>
  <conditionalFormatting sqref="J16">
    <cfRule type="expression" dxfId="2818" priority="2819">
      <formula>"'=Y(G$3&gt;=$E3 , G$3&lt;=$F3)"</formula>
    </cfRule>
  </conditionalFormatting>
  <conditionalFormatting sqref="J16">
    <cfRule type="expression" dxfId="2817" priority="2818">
      <formula>"'=Y(G$3&gt;=$E3 , G$3&lt;=$F3)"</formula>
    </cfRule>
  </conditionalFormatting>
  <conditionalFormatting sqref="J16">
    <cfRule type="expression" dxfId="2816" priority="2817">
      <formula>"'=Y(G$3&gt;=$E3 , G$3&lt;=$F3)"</formula>
    </cfRule>
  </conditionalFormatting>
  <conditionalFormatting sqref="J16">
    <cfRule type="expression" dxfId="2815" priority="2816">
      <formula>"'=Y(G$3&gt;=$E3 , G$3&lt;=$F3)"</formula>
    </cfRule>
  </conditionalFormatting>
  <conditionalFormatting sqref="J16">
    <cfRule type="expression" dxfId="2814" priority="2815">
      <formula>"'=Y(G$3&gt;=$E3 , G$3&lt;=$F3)"</formula>
    </cfRule>
  </conditionalFormatting>
  <conditionalFormatting sqref="J16">
    <cfRule type="expression" dxfId="2813" priority="2814">
      <formula>"'=Y(G$3&gt;=$E3 , G$3&lt;=$F3)"</formula>
    </cfRule>
  </conditionalFormatting>
  <conditionalFormatting sqref="J16">
    <cfRule type="expression" dxfId="2812" priority="2813">
      <formula>"'=Y(G$3&gt;=$E3 , G$3&lt;=$F3)"</formula>
    </cfRule>
  </conditionalFormatting>
  <conditionalFormatting sqref="J16">
    <cfRule type="expression" dxfId="2811" priority="2812">
      <formula>"'=Y(G$3&gt;=$E3 , G$3&lt;=$F3)"</formula>
    </cfRule>
  </conditionalFormatting>
  <conditionalFormatting sqref="J16">
    <cfRule type="expression" dxfId="2810" priority="2811">
      <formula>"'=Y(G$3&gt;=$E3 , G$3&lt;=$F3)"</formula>
    </cfRule>
  </conditionalFormatting>
  <conditionalFormatting sqref="J16">
    <cfRule type="expression" dxfId="2809" priority="2810">
      <formula>"'=Y(G$3&gt;=$E3 , G$3&lt;=$F3)"</formula>
    </cfRule>
  </conditionalFormatting>
  <conditionalFormatting sqref="J16">
    <cfRule type="expression" dxfId="2808" priority="2809">
      <formula>"'=Y(G$3&gt;=$E3 , G$3&lt;=$F3)"</formula>
    </cfRule>
  </conditionalFormatting>
  <conditionalFormatting sqref="J16">
    <cfRule type="expression" dxfId="2807" priority="2808">
      <formula>"'=Y(G$3&gt;=$E3 , G$3&lt;=$F3)"</formula>
    </cfRule>
  </conditionalFormatting>
  <conditionalFormatting sqref="J16">
    <cfRule type="expression" dxfId="2806" priority="2807">
      <formula>"'=Y(G$3&gt;=$E3 , G$3&lt;=$F3)"</formula>
    </cfRule>
  </conditionalFormatting>
  <conditionalFormatting sqref="J16">
    <cfRule type="expression" dxfId="2805" priority="2806">
      <formula>"'=Y(G$3&gt;=$E3 , G$3&lt;=$F3)"</formula>
    </cfRule>
  </conditionalFormatting>
  <conditionalFormatting sqref="J16">
    <cfRule type="expression" dxfId="2804" priority="2805">
      <formula>"'=Y(G$3&gt;=$E3 , G$3&lt;=$F3)"</formula>
    </cfRule>
  </conditionalFormatting>
  <conditionalFormatting sqref="J16">
    <cfRule type="expression" dxfId="2803" priority="2804">
      <formula>"'=Y(G$3&gt;=$E3 , G$3&lt;=$F3)"</formula>
    </cfRule>
  </conditionalFormatting>
  <conditionalFormatting sqref="J16">
    <cfRule type="expression" dxfId="2802" priority="2803">
      <formula>"'=Y(G$3&gt;=$E3 , G$3&lt;=$F3)"</formula>
    </cfRule>
  </conditionalFormatting>
  <conditionalFormatting sqref="J16">
    <cfRule type="expression" dxfId="2801" priority="2802">
      <formula>"'=Y(G$3&gt;=$E3 , G$3&lt;=$F3)"</formula>
    </cfRule>
  </conditionalFormatting>
  <conditionalFormatting sqref="J16">
    <cfRule type="expression" dxfId="2800" priority="2801">
      <formula>"'=Y(G$3&gt;=$E3 , G$3&lt;=$F3)"</formula>
    </cfRule>
  </conditionalFormatting>
  <conditionalFormatting sqref="J16">
    <cfRule type="expression" dxfId="2799" priority="2800">
      <formula>"'=Y(G$3&gt;=$E3 , G$3&lt;=$F3)"</formula>
    </cfRule>
  </conditionalFormatting>
  <conditionalFormatting sqref="J16">
    <cfRule type="expression" dxfId="2798" priority="2799">
      <formula>"'=Y(G$3&gt;=$E3 , G$3&lt;=$F3)"</formula>
    </cfRule>
  </conditionalFormatting>
  <conditionalFormatting sqref="J16">
    <cfRule type="expression" dxfId="2797" priority="2798">
      <formula>"'=Y(G$3&gt;=$E3 , G$3&lt;=$F3)"</formula>
    </cfRule>
  </conditionalFormatting>
  <conditionalFormatting sqref="K16">
    <cfRule type="expression" dxfId="2796" priority="2797">
      <formula>"'=Y(G$3&gt;=$E3 , G$3&lt;=$F3)"</formula>
    </cfRule>
  </conditionalFormatting>
  <conditionalFormatting sqref="J16">
    <cfRule type="expression" dxfId="2795" priority="2796">
      <formula>"'=Y(G$3&gt;=$E3 , G$3&lt;=$F3)"</formula>
    </cfRule>
  </conditionalFormatting>
  <conditionalFormatting sqref="J16">
    <cfRule type="expression" dxfId="2794" priority="2795">
      <formula>"'=Y(G$3&gt;=$E3 , G$3&lt;=$F3)"</formula>
    </cfRule>
  </conditionalFormatting>
  <conditionalFormatting sqref="J18">
    <cfRule type="expression" dxfId="2793" priority="2794">
      <formula>"'=Y(G$3&gt;=$E3 , G$3&lt;=$F3)"</formula>
    </cfRule>
  </conditionalFormatting>
  <conditionalFormatting sqref="N18 R18 V18 Z18">
    <cfRule type="expression" dxfId="2792" priority="2793">
      <formula>"'=Y(G$3&gt;=$E3 , G$3&lt;=$F3)"</formula>
    </cfRule>
  </conditionalFormatting>
  <conditionalFormatting sqref="J18">
    <cfRule type="expression" dxfId="2791" priority="2791">
      <formula>"'=Y(G$3&gt;=$E3 , G$3&lt;=$F3)"</formula>
    </cfRule>
  </conditionalFormatting>
  <conditionalFormatting sqref="F18">
    <cfRule type="expression" dxfId="2790" priority="2792">
      <formula>"'=Y(G$3&gt;=$E3 , G$3&lt;=$F3)"</formula>
    </cfRule>
  </conditionalFormatting>
  <conditionalFormatting sqref="N18 R18 V18 Z18">
    <cfRule type="expression" dxfId="2789" priority="2790">
      <formula>"'=Y(G$3&gt;=$E3 , G$3&lt;=$F3)"</formula>
    </cfRule>
  </conditionalFormatting>
  <conditionalFormatting sqref="J18">
    <cfRule type="expression" dxfId="2788" priority="2789">
      <formula>"'=Y(G$3&gt;=$E3 , G$3&lt;=$F3)"</formula>
    </cfRule>
  </conditionalFormatting>
  <conditionalFormatting sqref="N18 R18 V18 Z18">
    <cfRule type="expression" dxfId="2787" priority="2788">
      <formula>"'=Y(G$3&gt;=$E3 , G$3&lt;=$F3)"</formula>
    </cfRule>
  </conditionalFormatting>
  <conditionalFormatting sqref="J18 N18 R18 V18 Z18">
    <cfRule type="expression" dxfId="2786" priority="2787">
      <formula>"'=Y(G$3&gt;=$E3 , G$3&lt;=$F3)"</formula>
    </cfRule>
  </conditionalFormatting>
  <conditionalFormatting sqref="J18 N18 R18 V18 Z18">
    <cfRule type="expression" dxfId="2785" priority="2786">
      <formula>"'=Y(G$3&gt;=$E3 , G$3&lt;=$F3)"</formula>
    </cfRule>
  </conditionalFormatting>
  <conditionalFormatting sqref="G18:I18">
    <cfRule type="expression" dxfId="2784" priority="2785">
      <formula>"'=Y(G$3&gt;=$E3 , G$3&lt;=$F3)"</formula>
    </cfRule>
  </conditionalFormatting>
  <conditionalFormatting sqref="J18">
    <cfRule type="expression" dxfId="2783" priority="2784">
      <formula>"'=Y(G$3&gt;=$E3 , G$3&lt;=$F3)"</formula>
    </cfRule>
  </conditionalFormatting>
  <conditionalFormatting sqref="N18 R18 V18 Z18">
    <cfRule type="expression" dxfId="2782" priority="2783">
      <formula>"'=Y(G$3&gt;=$E3 , G$3&lt;=$F3)"</formula>
    </cfRule>
  </conditionalFormatting>
  <conditionalFormatting sqref="J18 N18 R18 V18 Z18">
    <cfRule type="expression" dxfId="2781" priority="2782">
      <formula>"'=Y(G$3&gt;=$E3 , G$3&lt;=$F3)"</formula>
    </cfRule>
  </conditionalFormatting>
  <conditionalFormatting sqref="J18 N18 R18 V18 Z18">
    <cfRule type="expression" dxfId="2780" priority="2781">
      <formula>"'=Y(G$3&gt;=$E3 , G$3&lt;=$F3)"</formula>
    </cfRule>
  </conditionalFormatting>
  <conditionalFormatting sqref="G18:I18">
    <cfRule type="expression" dxfId="2779" priority="2780">
      <formula>"'=Y(G$3&gt;=$E3 , G$3&lt;=$F3)"</formula>
    </cfRule>
  </conditionalFormatting>
  <conditionalFormatting sqref="J18">
    <cfRule type="expression" dxfId="2778" priority="2779">
      <formula>"'=Y(G$3&gt;=$E3 , G$3&lt;=$F3)"</formula>
    </cfRule>
  </conditionalFormatting>
  <conditionalFormatting sqref="N18 R18 V18 Z18">
    <cfRule type="expression" dxfId="2777" priority="2778">
      <formula>"'=Y(G$3&gt;=$E3 , G$3&lt;=$F3)"</formula>
    </cfRule>
  </conditionalFormatting>
  <conditionalFormatting sqref="F18">
    <cfRule type="expression" dxfId="2776" priority="2777">
      <formula>"'=Y(G$3&gt;=$E3 , G$3&lt;=$F3)"</formula>
    </cfRule>
  </conditionalFormatting>
  <conditionalFormatting sqref="J18 N18 R18 V18 Z18">
    <cfRule type="expression" dxfId="2775" priority="2776">
      <formula>"'=Y(G$3&gt;=$E3 , G$3&lt;=$F3)"</formula>
    </cfRule>
  </conditionalFormatting>
  <conditionalFormatting sqref="J18 N18 R18 V18 Z18">
    <cfRule type="expression" dxfId="2774" priority="2775">
      <formula>"'=Y(G$3&gt;=$E3 , G$3&lt;=$F3)"</formula>
    </cfRule>
  </conditionalFormatting>
  <conditionalFormatting sqref="G18:I18">
    <cfRule type="expression" dxfId="2773" priority="2774">
      <formula>"'=Y(G$3&gt;=$E3 , G$3&lt;=$F3)"</formula>
    </cfRule>
  </conditionalFormatting>
  <conditionalFormatting sqref="J18 N18 R18 V18 Z18">
    <cfRule type="expression" dxfId="2772" priority="2773">
      <formula>"'=Y(G$3&gt;=$E3 , G$3&lt;=$F3)"</formula>
    </cfRule>
  </conditionalFormatting>
  <conditionalFormatting sqref="J18 N18 R18 V18 Z18">
    <cfRule type="expression" dxfId="2771" priority="2772">
      <formula>"'=Y(G$3&gt;=$E3 , G$3&lt;=$F3)"</formula>
    </cfRule>
  </conditionalFormatting>
  <conditionalFormatting sqref="G18:I18">
    <cfRule type="expression" dxfId="2770" priority="2771">
      <formula>"'=Y(G$3&gt;=$E3 , G$3&lt;=$F3)"</formula>
    </cfRule>
  </conditionalFormatting>
  <conditionalFormatting sqref="J18 N18 R18 V18 Z18">
    <cfRule type="expression" dxfId="2769" priority="2770">
      <formula>"'=Y(G$3&gt;=$E3 , G$3&lt;=$F3)"</formula>
    </cfRule>
  </conditionalFormatting>
  <conditionalFormatting sqref="G18:I18">
    <cfRule type="expression" dxfId="2768" priority="2769">
      <formula>"'=Y(G$3&gt;=$E3 , G$3&lt;=$F3)"</formula>
    </cfRule>
  </conditionalFormatting>
  <conditionalFormatting sqref="J18 N18 R18 V18 Z18">
    <cfRule type="expression" dxfId="2767" priority="2768">
      <formula>"'=Y(G$3&gt;=$E3 , G$3&lt;=$F3)"</formula>
    </cfRule>
  </conditionalFormatting>
  <conditionalFormatting sqref="J18 N18 R18 V18 Z18">
    <cfRule type="expression" dxfId="2766" priority="2767">
      <formula>"'=Y(G$3&gt;=$E3 , G$3&lt;=$F3)"</formula>
    </cfRule>
  </conditionalFormatting>
  <conditionalFormatting sqref="J18 N18 R18 V18 Z18">
    <cfRule type="expression" dxfId="2765" priority="2766">
      <formula>"'=Y(G$3&gt;=$E3 , G$3&lt;=$F3)"</formula>
    </cfRule>
  </conditionalFormatting>
  <conditionalFormatting sqref="J18 N18 R18 V18 Z18">
    <cfRule type="expression" dxfId="2764" priority="2765">
      <formula>"'=Y(G$3&gt;=$E3 , G$3&lt;=$F3)"</formula>
    </cfRule>
  </conditionalFormatting>
  <conditionalFormatting sqref="K18:M18">
    <cfRule type="expression" dxfId="2763" priority="2764">
      <formula>"'=Y(G$3&gt;=$E3 , G$3&lt;=$F3)"</formula>
    </cfRule>
  </conditionalFormatting>
  <conditionalFormatting sqref="O18:Q18">
    <cfRule type="expression" dxfId="2762" priority="2763">
      <formula>"'=Y(G$3&gt;=$E3 , G$3&lt;=$F3)"</formula>
    </cfRule>
  </conditionalFormatting>
  <conditionalFormatting sqref="S18:U18">
    <cfRule type="expression" dxfId="2761" priority="2762">
      <formula>"'=Y(G$3&gt;=$E3 , G$3&lt;=$F3)"</formula>
    </cfRule>
  </conditionalFormatting>
  <conditionalFormatting sqref="W18:Y18">
    <cfRule type="expression" dxfId="2760" priority="2761">
      <formula>"'=Y(G$3&gt;=$E3 , G$3&lt;=$F3)"</formula>
    </cfRule>
  </conditionalFormatting>
  <conditionalFormatting sqref="AA18:AC18">
    <cfRule type="expression" dxfId="2759" priority="2760">
      <formula>"'=Y(G$3&gt;=$E3 , G$3&lt;=$F3)"</formula>
    </cfRule>
  </conditionalFormatting>
  <conditionalFormatting sqref="G18:I18">
    <cfRule type="expression" dxfId="2758" priority="2759">
      <formula>"'=Y(G$3&gt;=$E3 , G$3&lt;=$F3)"</formula>
    </cfRule>
  </conditionalFormatting>
  <conditionalFormatting sqref="G18:I18">
    <cfRule type="expression" dxfId="2757" priority="2758">
      <formula>"'=Y(G$3&gt;=$E3 , G$3&lt;=$F3)"</formula>
    </cfRule>
  </conditionalFormatting>
  <conditionalFormatting sqref="G18:I18">
    <cfRule type="expression" dxfId="2756" priority="2757">
      <formula>"'=Y(G$3&gt;=$E3 , G$3&lt;=$F3)"</formula>
    </cfRule>
  </conditionalFormatting>
  <conditionalFormatting sqref="J18">
    <cfRule type="expression" dxfId="2755" priority="2756">
      <formula>"'=Y(G$3&gt;=$E3 , G$3&lt;=$F3)"</formula>
    </cfRule>
  </conditionalFormatting>
  <conditionalFormatting sqref="J18">
    <cfRule type="expression" dxfId="2754" priority="2755">
      <formula>"'=Y(G$3&gt;=$E3 , G$3&lt;=$F3)"</formula>
    </cfRule>
  </conditionalFormatting>
  <conditionalFormatting sqref="J18">
    <cfRule type="expression" dxfId="2753" priority="2754">
      <formula>"'=Y(G$3&gt;=$E3 , G$3&lt;=$F3)"</formula>
    </cfRule>
  </conditionalFormatting>
  <conditionalFormatting sqref="J18">
    <cfRule type="expression" dxfId="2752" priority="2753">
      <formula>"'=Y(G$3&gt;=$E3 , G$3&lt;=$F3)"</formula>
    </cfRule>
  </conditionalFormatting>
  <conditionalFormatting sqref="J18">
    <cfRule type="expression" dxfId="2751" priority="2752">
      <formula>"'=Y(G$3&gt;=$E3 , G$3&lt;=$F3)"</formula>
    </cfRule>
  </conditionalFormatting>
  <conditionalFormatting sqref="J18">
    <cfRule type="expression" dxfId="2750" priority="2751">
      <formula>"'=Y(G$3&gt;=$E3 , G$3&lt;=$F3)"</formula>
    </cfRule>
  </conditionalFormatting>
  <conditionalFormatting sqref="J18">
    <cfRule type="expression" dxfId="2749" priority="2750">
      <formula>"'=Y(G$3&gt;=$E3 , G$3&lt;=$F3)"</formula>
    </cfRule>
  </conditionalFormatting>
  <conditionalFormatting sqref="J18">
    <cfRule type="expression" dxfId="2748" priority="2749">
      <formula>"'=Y(G$3&gt;=$E3 , G$3&lt;=$F3)"</formula>
    </cfRule>
  </conditionalFormatting>
  <conditionalFormatting sqref="J18">
    <cfRule type="expression" dxfId="2747" priority="2748">
      <formula>"'=Y(G$3&gt;=$E3 , G$3&lt;=$F3)"</formula>
    </cfRule>
  </conditionalFormatting>
  <conditionalFormatting sqref="J18">
    <cfRule type="expression" dxfId="2746" priority="2747">
      <formula>"'=Y(G$3&gt;=$E3 , G$3&lt;=$F3)"</formula>
    </cfRule>
  </conditionalFormatting>
  <conditionalFormatting sqref="J18">
    <cfRule type="expression" dxfId="2745" priority="2746">
      <formula>"'=Y(G$3&gt;=$E3 , G$3&lt;=$F3)"</formula>
    </cfRule>
  </conditionalFormatting>
  <conditionalFormatting sqref="J18">
    <cfRule type="expression" dxfId="2744" priority="2745">
      <formula>"'=Y(G$3&gt;=$E3 , G$3&lt;=$F3)"</formula>
    </cfRule>
  </conditionalFormatting>
  <conditionalFormatting sqref="J18">
    <cfRule type="expression" dxfId="2743" priority="2744">
      <formula>"'=Y(G$3&gt;=$E3 , G$3&lt;=$F3)"</formula>
    </cfRule>
  </conditionalFormatting>
  <conditionalFormatting sqref="J18">
    <cfRule type="expression" dxfId="2742" priority="2743">
      <formula>"'=Y(G$3&gt;=$E3 , G$3&lt;=$F3)"</formula>
    </cfRule>
  </conditionalFormatting>
  <conditionalFormatting sqref="J18">
    <cfRule type="expression" dxfId="2741" priority="2742">
      <formula>"'=Y(G$3&gt;=$E3 , G$3&lt;=$F3)"</formula>
    </cfRule>
  </conditionalFormatting>
  <conditionalFormatting sqref="J18">
    <cfRule type="expression" dxfId="2740" priority="2741">
      <formula>"'=Y(G$3&gt;=$E3 , G$3&lt;=$F3)"</formula>
    </cfRule>
  </conditionalFormatting>
  <conditionalFormatting sqref="J18">
    <cfRule type="expression" dxfId="2739" priority="2740">
      <formula>"'=Y(G$3&gt;=$E3 , G$3&lt;=$F3)"</formula>
    </cfRule>
  </conditionalFormatting>
  <conditionalFormatting sqref="J18">
    <cfRule type="expression" dxfId="2738" priority="2739">
      <formula>"'=Y(G$3&gt;=$E3 , G$3&lt;=$F3)"</formula>
    </cfRule>
  </conditionalFormatting>
  <conditionalFormatting sqref="J18">
    <cfRule type="expression" dxfId="2737" priority="2738">
      <formula>"'=Y(G$3&gt;=$E3 , G$3&lt;=$F3)"</formula>
    </cfRule>
  </conditionalFormatting>
  <conditionalFormatting sqref="J18">
    <cfRule type="expression" dxfId="2736" priority="2737">
      <formula>"'=Y(G$3&gt;=$E3 , G$3&lt;=$F3)"</formula>
    </cfRule>
  </conditionalFormatting>
  <conditionalFormatting sqref="J18">
    <cfRule type="expression" dxfId="2735" priority="2736">
      <formula>"'=Y(G$3&gt;=$E3 , G$3&lt;=$F3)"</formula>
    </cfRule>
  </conditionalFormatting>
  <conditionalFormatting sqref="J18">
    <cfRule type="expression" dxfId="2734" priority="2735">
      <formula>"'=Y(G$3&gt;=$E3 , G$3&lt;=$F3)"</formula>
    </cfRule>
  </conditionalFormatting>
  <conditionalFormatting sqref="J18">
    <cfRule type="expression" dxfId="2733" priority="2734">
      <formula>"'=Y(G$3&gt;=$E3 , G$3&lt;=$F3)"</formula>
    </cfRule>
  </conditionalFormatting>
  <conditionalFormatting sqref="K18">
    <cfRule type="expression" dxfId="2732" priority="2733">
      <formula>"'=Y(G$3&gt;=$E3 , G$3&lt;=$F3)"</formula>
    </cfRule>
  </conditionalFormatting>
  <conditionalFormatting sqref="J18">
    <cfRule type="expression" dxfId="2731" priority="2732">
      <formula>"'=Y(G$3&gt;=$E3 , G$3&lt;=$F3)"</formula>
    </cfRule>
  </conditionalFormatting>
  <conditionalFormatting sqref="J18">
    <cfRule type="expression" dxfId="2730" priority="2731">
      <formula>"'=Y(G$3&gt;=$E3 , G$3&lt;=$F3)"</formula>
    </cfRule>
  </conditionalFormatting>
  <conditionalFormatting sqref="N20">
    <cfRule type="expression" dxfId="2729" priority="2730">
      <formula>"'=Y(G$3&gt;=$E3 , G$3&lt;=$F3)"</formula>
    </cfRule>
  </conditionalFormatting>
  <conditionalFormatting sqref="V20 Z20">
    <cfRule type="expression" dxfId="2728" priority="2729">
      <formula>"'=Y(G$3&gt;=$E3 , G$3&lt;=$F3)"</formula>
    </cfRule>
  </conditionalFormatting>
  <conditionalFormatting sqref="F20">
    <cfRule type="expression" dxfId="2727" priority="2728">
      <formula>"'=Y(G$3&gt;=$E3 , G$3&lt;=$F3)"</formula>
    </cfRule>
  </conditionalFormatting>
  <conditionalFormatting sqref="J20">
    <cfRule type="expression" dxfId="2726" priority="2727">
      <formula>"'=Y(G$3&gt;=$E3 , G$3&lt;=$F3)"</formula>
    </cfRule>
  </conditionalFormatting>
  <conditionalFormatting sqref="N20 R20 V20 Z20">
    <cfRule type="expression" dxfId="2725" priority="2726">
      <formula>"'=Y(G$3&gt;=$E3 , G$3&lt;=$F3)"</formula>
    </cfRule>
  </conditionalFormatting>
  <conditionalFormatting sqref="J20">
    <cfRule type="expression" dxfId="2724" priority="2724">
      <formula>"'=Y(G$3&gt;=$E3 , G$3&lt;=$F3)"</formula>
    </cfRule>
  </conditionalFormatting>
  <conditionalFormatting sqref="F20">
    <cfRule type="expression" dxfId="2723" priority="2725">
      <formula>"'=Y(G$3&gt;=$E3 , G$3&lt;=$F3)"</formula>
    </cfRule>
  </conditionalFormatting>
  <conditionalFormatting sqref="N20 R20 V20 Z20">
    <cfRule type="expression" dxfId="2722" priority="2723">
      <formula>"'=Y(G$3&gt;=$E3 , G$3&lt;=$F3)"</formula>
    </cfRule>
  </conditionalFormatting>
  <conditionalFormatting sqref="J20">
    <cfRule type="expression" dxfId="2721" priority="2722">
      <formula>"'=Y(G$3&gt;=$E3 , G$3&lt;=$F3)"</formula>
    </cfRule>
  </conditionalFormatting>
  <conditionalFormatting sqref="N20 R20 V20 Z20">
    <cfRule type="expression" dxfId="2720" priority="2721">
      <formula>"'=Y(G$3&gt;=$E3 , G$3&lt;=$F3)"</formula>
    </cfRule>
  </conditionalFormatting>
  <conditionalFormatting sqref="J20 N20 R20 V20 Z20">
    <cfRule type="expression" dxfId="2719" priority="2720">
      <formula>"'=Y(G$3&gt;=$E3 , G$3&lt;=$F3)"</formula>
    </cfRule>
  </conditionalFormatting>
  <conditionalFormatting sqref="J20 N20 R20 V20 Z20">
    <cfRule type="expression" dxfId="2718" priority="2719">
      <formula>"'=Y(G$3&gt;=$E3 , G$3&lt;=$F3)"</formula>
    </cfRule>
  </conditionalFormatting>
  <conditionalFormatting sqref="G20:I20">
    <cfRule type="expression" dxfId="2717" priority="2718">
      <formula>"'=Y(G$3&gt;=$E3 , G$3&lt;=$F3)"</formula>
    </cfRule>
  </conditionalFormatting>
  <conditionalFormatting sqref="J20">
    <cfRule type="expression" dxfId="2716" priority="2717">
      <formula>"'=Y(G$3&gt;=$E3 , G$3&lt;=$F3)"</formula>
    </cfRule>
  </conditionalFormatting>
  <conditionalFormatting sqref="N20 R20 V20 Z20">
    <cfRule type="expression" dxfId="2715" priority="2716">
      <formula>"'=Y(G$3&gt;=$E3 , G$3&lt;=$F3)"</formula>
    </cfRule>
  </conditionalFormatting>
  <conditionalFormatting sqref="J20 N20 R20 V20 Z20">
    <cfRule type="expression" dxfId="2714" priority="2715">
      <formula>"'=Y(G$3&gt;=$E3 , G$3&lt;=$F3)"</formula>
    </cfRule>
  </conditionalFormatting>
  <conditionalFormatting sqref="J20 N20 R20 V20 Z20">
    <cfRule type="expression" dxfId="2713" priority="2714">
      <formula>"'=Y(G$3&gt;=$E3 , G$3&lt;=$F3)"</formula>
    </cfRule>
  </conditionalFormatting>
  <conditionalFormatting sqref="G20:I20">
    <cfRule type="expression" dxfId="2712" priority="2713">
      <formula>"'=Y(G$3&gt;=$E3 , G$3&lt;=$F3)"</formula>
    </cfRule>
  </conditionalFormatting>
  <conditionalFormatting sqref="J20">
    <cfRule type="expression" dxfId="2711" priority="2712">
      <formula>"'=Y(G$3&gt;=$E3 , G$3&lt;=$F3)"</formula>
    </cfRule>
  </conditionalFormatting>
  <conditionalFormatting sqref="N20 R20 V20 Z20">
    <cfRule type="expression" dxfId="2710" priority="2711">
      <formula>"'=Y(G$3&gt;=$E3 , G$3&lt;=$F3)"</formula>
    </cfRule>
  </conditionalFormatting>
  <conditionalFormatting sqref="F20">
    <cfRule type="expression" dxfId="2709" priority="2710">
      <formula>"'=Y(G$3&gt;=$E3 , G$3&lt;=$F3)"</formula>
    </cfRule>
  </conditionalFormatting>
  <conditionalFormatting sqref="J20 N20 R20 V20 Z20">
    <cfRule type="expression" dxfId="2708" priority="2709">
      <formula>"'=Y(G$3&gt;=$E3 , G$3&lt;=$F3)"</formula>
    </cfRule>
  </conditionalFormatting>
  <conditionalFormatting sqref="J20 N20 R20 V20 Z20">
    <cfRule type="expression" dxfId="2707" priority="2708">
      <formula>"'=Y(G$3&gt;=$E3 , G$3&lt;=$F3)"</formula>
    </cfRule>
  </conditionalFormatting>
  <conditionalFormatting sqref="G20:I20">
    <cfRule type="expression" dxfId="2706" priority="2707">
      <formula>"'=Y(G$3&gt;=$E3 , G$3&lt;=$F3)"</formula>
    </cfRule>
  </conditionalFormatting>
  <conditionalFormatting sqref="J20 N20 R20 V20 Z20">
    <cfRule type="expression" dxfId="2705" priority="2706">
      <formula>"'=Y(G$3&gt;=$E3 , G$3&lt;=$F3)"</formula>
    </cfRule>
  </conditionalFormatting>
  <conditionalFormatting sqref="J20 N20 R20 V20 Z20">
    <cfRule type="expression" dxfId="2704" priority="2705">
      <formula>"'=Y(G$3&gt;=$E3 , G$3&lt;=$F3)"</formula>
    </cfRule>
  </conditionalFormatting>
  <conditionalFormatting sqref="G20:I20">
    <cfRule type="expression" dxfId="2703" priority="2704">
      <formula>"'=Y(G$3&gt;=$E3 , G$3&lt;=$F3)"</formula>
    </cfRule>
  </conditionalFormatting>
  <conditionalFormatting sqref="J20 N20 R20 V20 Z20">
    <cfRule type="expression" dxfId="2702" priority="2703">
      <formula>"'=Y(G$3&gt;=$E3 , G$3&lt;=$F3)"</formula>
    </cfRule>
  </conditionalFormatting>
  <conditionalFormatting sqref="G20:I20">
    <cfRule type="expression" dxfId="2701" priority="2702">
      <formula>"'=Y(G$3&gt;=$E3 , G$3&lt;=$F3)"</formula>
    </cfRule>
  </conditionalFormatting>
  <conditionalFormatting sqref="J20 N20 R20 V20 Z20">
    <cfRule type="expression" dxfId="2700" priority="2701">
      <formula>"'=Y(G$3&gt;=$E3 , G$3&lt;=$F3)"</formula>
    </cfRule>
  </conditionalFormatting>
  <conditionalFormatting sqref="J20 N20 R20 V20 Z20">
    <cfRule type="expression" dxfId="2699" priority="2700">
      <formula>"'=Y(G$3&gt;=$E3 , G$3&lt;=$F3)"</formula>
    </cfRule>
  </conditionalFormatting>
  <conditionalFormatting sqref="J20 N20 R20 V20 Z20">
    <cfRule type="expression" dxfId="2698" priority="2699">
      <formula>"'=Y(G$3&gt;=$E3 , G$3&lt;=$F3)"</formula>
    </cfRule>
  </conditionalFormatting>
  <conditionalFormatting sqref="J20 N20 R20 V20 Z20">
    <cfRule type="expression" dxfId="2697" priority="2698">
      <formula>"'=Y(G$3&gt;=$E3 , G$3&lt;=$F3)"</formula>
    </cfRule>
  </conditionalFormatting>
  <conditionalFormatting sqref="K20:M20">
    <cfRule type="expression" dxfId="2696" priority="2697">
      <formula>"'=Y(G$3&gt;=$E3 , G$3&lt;=$F3)"</formula>
    </cfRule>
  </conditionalFormatting>
  <conditionalFormatting sqref="O20:Q20">
    <cfRule type="expression" dxfId="2695" priority="2696">
      <formula>"'=Y(G$3&gt;=$E3 , G$3&lt;=$F3)"</formula>
    </cfRule>
  </conditionalFormatting>
  <conditionalFormatting sqref="S20:U20">
    <cfRule type="expression" dxfId="2694" priority="2695">
      <formula>"'=Y(G$3&gt;=$E3 , G$3&lt;=$F3)"</formula>
    </cfRule>
  </conditionalFormatting>
  <conditionalFormatting sqref="W20:Y20">
    <cfRule type="expression" dxfId="2693" priority="2694">
      <formula>"'=Y(G$3&gt;=$E3 , G$3&lt;=$F3)"</formula>
    </cfRule>
  </conditionalFormatting>
  <conditionalFormatting sqref="AA20:AC20">
    <cfRule type="expression" dxfId="2692" priority="2693">
      <formula>"'=Y(G$3&gt;=$E3 , G$3&lt;=$F3)"</formula>
    </cfRule>
  </conditionalFormatting>
  <conditionalFormatting sqref="G20:I20">
    <cfRule type="expression" dxfId="2691" priority="2692">
      <formula>"'=Y(G$3&gt;=$E3 , G$3&lt;=$F3)"</formula>
    </cfRule>
  </conditionalFormatting>
  <conditionalFormatting sqref="G20:I20">
    <cfRule type="expression" dxfId="2690" priority="2691">
      <formula>"'=Y(G$3&gt;=$E3 , G$3&lt;=$F3)"</formula>
    </cfRule>
  </conditionalFormatting>
  <conditionalFormatting sqref="G20:I20">
    <cfRule type="expression" dxfId="2689" priority="2690">
      <formula>"'=Y(G$3&gt;=$E3 , G$3&lt;=$F3)"</formula>
    </cfRule>
  </conditionalFormatting>
  <conditionalFormatting sqref="J20">
    <cfRule type="expression" dxfId="2688" priority="2689">
      <formula>"'=Y(G$3&gt;=$E3 , G$3&lt;=$F3)"</formula>
    </cfRule>
  </conditionalFormatting>
  <conditionalFormatting sqref="J20">
    <cfRule type="expression" dxfId="2687" priority="2688">
      <formula>"'=Y(G$3&gt;=$E3 , G$3&lt;=$F3)"</formula>
    </cfRule>
  </conditionalFormatting>
  <conditionalFormatting sqref="J20">
    <cfRule type="expression" dxfId="2686" priority="2687">
      <formula>"'=Y(G$3&gt;=$E3 , G$3&lt;=$F3)"</formula>
    </cfRule>
  </conditionalFormatting>
  <conditionalFormatting sqref="J20">
    <cfRule type="expression" dxfId="2685" priority="2686">
      <formula>"'=Y(G$3&gt;=$E3 , G$3&lt;=$F3)"</formula>
    </cfRule>
  </conditionalFormatting>
  <conditionalFormatting sqref="J20">
    <cfRule type="expression" dxfId="2684" priority="2685">
      <formula>"'=Y(G$3&gt;=$E3 , G$3&lt;=$F3)"</formula>
    </cfRule>
  </conditionalFormatting>
  <conditionalFormatting sqref="J20">
    <cfRule type="expression" dxfId="2683" priority="2684">
      <formula>"'=Y(G$3&gt;=$E3 , G$3&lt;=$F3)"</formula>
    </cfRule>
  </conditionalFormatting>
  <conditionalFormatting sqref="J20">
    <cfRule type="expression" dxfId="2682" priority="2683">
      <formula>"'=Y(G$3&gt;=$E3 , G$3&lt;=$F3)"</formula>
    </cfRule>
  </conditionalFormatting>
  <conditionalFormatting sqref="J20">
    <cfRule type="expression" dxfId="2681" priority="2682">
      <formula>"'=Y(G$3&gt;=$E3 , G$3&lt;=$F3)"</formula>
    </cfRule>
  </conditionalFormatting>
  <conditionalFormatting sqref="J20">
    <cfRule type="expression" dxfId="2680" priority="2681">
      <formula>"'=Y(G$3&gt;=$E3 , G$3&lt;=$F3)"</formula>
    </cfRule>
  </conditionalFormatting>
  <conditionalFormatting sqref="J20">
    <cfRule type="expression" dxfId="2679" priority="2680">
      <formula>"'=Y(G$3&gt;=$E3 , G$3&lt;=$F3)"</formula>
    </cfRule>
  </conditionalFormatting>
  <conditionalFormatting sqref="J20">
    <cfRule type="expression" dxfId="2678" priority="2679">
      <formula>"'=Y(G$3&gt;=$E3 , G$3&lt;=$F3)"</formula>
    </cfRule>
  </conditionalFormatting>
  <conditionalFormatting sqref="J20">
    <cfRule type="expression" dxfId="2677" priority="2678">
      <formula>"'=Y(G$3&gt;=$E3 , G$3&lt;=$F3)"</formula>
    </cfRule>
  </conditionalFormatting>
  <conditionalFormatting sqref="J20">
    <cfRule type="expression" dxfId="2676" priority="2677">
      <formula>"'=Y(G$3&gt;=$E3 , G$3&lt;=$F3)"</formula>
    </cfRule>
  </conditionalFormatting>
  <conditionalFormatting sqref="J20">
    <cfRule type="expression" dxfId="2675" priority="2676">
      <formula>"'=Y(G$3&gt;=$E3 , G$3&lt;=$F3)"</formula>
    </cfRule>
  </conditionalFormatting>
  <conditionalFormatting sqref="J20">
    <cfRule type="expression" dxfId="2674" priority="2675">
      <formula>"'=Y(G$3&gt;=$E3 , G$3&lt;=$F3)"</formula>
    </cfRule>
  </conditionalFormatting>
  <conditionalFormatting sqref="J20">
    <cfRule type="expression" dxfId="2673" priority="2674">
      <formula>"'=Y(G$3&gt;=$E3 , G$3&lt;=$F3)"</formula>
    </cfRule>
  </conditionalFormatting>
  <conditionalFormatting sqref="J20">
    <cfRule type="expression" dxfId="2672" priority="2673">
      <formula>"'=Y(G$3&gt;=$E3 , G$3&lt;=$F3)"</formula>
    </cfRule>
  </conditionalFormatting>
  <conditionalFormatting sqref="J20">
    <cfRule type="expression" dxfId="2671" priority="2672">
      <formula>"'=Y(G$3&gt;=$E3 , G$3&lt;=$F3)"</formula>
    </cfRule>
  </conditionalFormatting>
  <conditionalFormatting sqref="J20">
    <cfRule type="expression" dxfId="2670" priority="2671">
      <formula>"'=Y(G$3&gt;=$E3 , G$3&lt;=$F3)"</formula>
    </cfRule>
  </conditionalFormatting>
  <conditionalFormatting sqref="J20">
    <cfRule type="expression" dxfId="2669" priority="2670">
      <formula>"'=Y(G$3&gt;=$E3 , G$3&lt;=$F3)"</formula>
    </cfRule>
  </conditionalFormatting>
  <conditionalFormatting sqref="J20">
    <cfRule type="expression" dxfId="2668" priority="2669">
      <formula>"'=Y(G$3&gt;=$E3 , G$3&lt;=$F3)"</formula>
    </cfRule>
  </conditionalFormatting>
  <conditionalFormatting sqref="J20">
    <cfRule type="expression" dxfId="2667" priority="2668">
      <formula>"'=Y(G$3&gt;=$E3 , G$3&lt;=$F3)"</formula>
    </cfRule>
  </conditionalFormatting>
  <conditionalFormatting sqref="J20">
    <cfRule type="expression" dxfId="2666" priority="2667">
      <formula>"'=Y(G$3&gt;=$E3 , G$3&lt;=$F3)"</formula>
    </cfRule>
  </conditionalFormatting>
  <conditionalFormatting sqref="K20">
    <cfRule type="expression" dxfId="2665" priority="2666">
      <formula>"'=Y(G$3&gt;=$E3 , G$3&lt;=$F3)"</formula>
    </cfRule>
  </conditionalFormatting>
  <conditionalFormatting sqref="J20">
    <cfRule type="expression" dxfId="2664" priority="2665">
      <formula>"'=Y(G$3&gt;=$E3 , G$3&lt;=$F3)"</formula>
    </cfRule>
  </conditionalFormatting>
  <conditionalFormatting sqref="J20">
    <cfRule type="expression" dxfId="2663" priority="2664">
      <formula>"'=Y(G$3&gt;=$E3 , G$3&lt;=$F3)"</formula>
    </cfRule>
  </conditionalFormatting>
  <conditionalFormatting sqref="N22">
    <cfRule type="expression" dxfId="2662" priority="2663">
      <formula>"'=Y(G$3&gt;=$E3 , G$3&lt;=$F3)"</formula>
    </cfRule>
  </conditionalFormatting>
  <conditionalFormatting sqref="R22">
    <cfRule type="expression" dxfId="2661" priority="2662">
      <formula>"'=Y(G$3&gt;=$E3 , G$3&lt;=$F3)"</formula>
    </cfRule>
  </conditionalFormatting>
  <conditionalFormatting sqref="Z22">
    <cfRule type="expression" dxfId="2660" priority="2661">
      <formula>"'=Y(G$3&gt;=$E3 , G$3&lt;=$F3)"</formula>
    </cfRule>
  </conditionalFormatting>
  <conditionalFormatting sqref="F22">
    <cfRule type="expression" dxfId="2659" priority="2660">
      <formula>"'=Y(G$3&gt;=$E3 , G$3&lt;=$F3)"</formula>
    </cfRule>
  </conditionalFormatting>
  <conditionalFormatting sqref="J22">
    <cfRule type="expression" dxfId="2658" priority="2659">
      <formula>"'=Y(G$3&gt;=$E3 , G$3&lt;=$F3)"</formula>
    </cfRule>
  </conditionalFormatting>
  <conditionalFormatting sqref="N22">
    <cfRule type="expression" dxfId="2657" priority="2658">
      <formula>"'=Y(G$3&gt;=$E3 , G$3&lt;=$F3)"</formula>
    </cfRule>
  </conditionalFormatting>
  <conditionalFormatting sqref="V22 Z22">
    <cfRule type="expression" dxfId="2656" priority="2657">
      <formula>"'=Y(G$3&gt;=$E3 , G$3&lt;=$F3)"</formula>
    </cfRule>
  </conditionalFormatting>
  <conditionalFormatting sqref="F22">
    <cfRule type="expression" dxfId="2655" priority="2656">
      <formula>"'=Y(G$3&gt;=$E3 , G$3&lt;=$F3)"</formula>
    </cfRule>
  </conditionalFormatting>
  <conditionalFormatting sqref="J22">
    <cfRule type="expression" dxfId="2654" priority="2655">
      <formula>"'=Y(G$3&gt;=$E3 , G$3&lt;=$F3)"</formula>
    </cfRule>
  </conditionalFormatting>
  <conditionalFormatting sqref="N22 R22 V22 Z22">
    <cfRule type="expression" dxfId="2653" priority="2654">
      <formula>"'=Y(G$3&gt;=$E3 , G$3&lt;=$F3)"</formula>
    </cfRule>
  </conditionalFormatting>
  <conditionalFormatting sqref="J22">
    <cfRule type="expression" dxfId="2652" priority="2652">
      <formula>"'=Y(G$3&gt;=$E3 , G$3&lt;=$F3)"</formula>
    </cfRule>
  </conditionalFormatting>
  <conditionalFormatting sqref="F22">
    <cfRule type="expression" dxfId="2651" priority="2653">
      <formula>"'=Y(G$3&gt;=$E3 , G$3&lt;=$F3)"</formula>
    </cfRule>
  </conditionalFormatting>
  <conditionalFormatting sqref="N22 R22 V22 Z22">
    <cfRule type="expression" dxfId="2650" priority="2651">
      <formula>"'=Y(G$3&gt;=$E3 , G$3&lt;=$F3)"</formula>
    </cfRule>
  </conditionalFormatting>
  <conditionalFormatting sqref="J22">
    <cfRule type="expression" dxfId="2649" priority="2650">
      <formula>"'=Y(G$3&gt;=$E3 , G$3&lt;=$F3)"</formula>
    </cfRule>
  </conditionalFormatting>
  <conditionalFormatting sqref="N22 R22 V22 Z22">
    <cfRule type="expression" dxfId="2648" priority="2649">
      <formula>"'=Y(G$3&gt;=$E3 , G$3&lt;=$F3)"</formula>
    </cfRule>
  </conditionalFormatting>
  <conditionalFormatting sqref="J22 N22 R22 V22 Z22">
    <cfRule type="expression" dxfId="2647" priority="2648">
      <formula>"'=Y(G$3&gt;=$E3 , G$3&lt;=$F3)"</formula>
    </cfRule>
  </conditionalFormatting>
  <conditionalFormatting sqref="J22 N22 R22 V22 Z22">
    <cfRule type="expression" dxfId="2646" priority="2647">
      <formula>"'=Y(G$3&gt;=$E3 , G$3&lt;=$F3)"</formula>
    </cfRule>
  </conditionalFormatting>
  <conditionalFormatting sqref="G22:I22">
    <cfRule type="expression" dxfId="2645" priority="2646">
      <formula>"'=Y(G$3&gt;=$E3 , G$3&lt;=$F3)"</formula>
    </cfRule>
  </conditionalFormatting>
  <conditionalFormatting sqref="J22">
    <cfRule type="expression" dxfId="2644" priority="2645">
      <formula>"'=Y(G$3&gt;=$E3 , G$3&lt;=$F3)"</formula>
    </cfRule>
  </conditionalFormatting>
  <conditionalFormatting sqref="N22 R22 V22 Z22">
    <cfRule type="expression" dxfId="2643" priority="2644">
      <formula>"'=Y(G$3&gt;=$E3 , G$3&lt;=$F3)"</formula>
    </cfRule>
  </conditionalFormatting>
  <conditionalFormatting sqref="J22 N22 R22 V22 Z22">
    <cfRule type="expression" dxfId="2642" priority="2643">
      <formula>"'=Y(G$3&gt;=$E3 , G$3&lt;=$F3)"</formula>
    </cfRule>
  </conditionalFormatting>
  <conditionalFormatting sqref="J22 N22 R22 V22 Z22">
    <cfRule type="expression" dxfId="2641" priority="2642">
      <formula>"'=Y(G$3&gt;=$E3 , G$3&lt;=$F3)"</formula>
    </cfRule>
  </conditionalFormatting>
  <conditionalFormatting sqref="G22:I22">
    <cfRule type="expression" dxfId="2640" priority="2641">
      <formula>"'=Y(G$3&gt;=$E3 , G$3&lt;=$F3)"</formula>
    </cfRule>
  </conditionalFormatting>
  <conditionalFormatting sqref="J22">
    <cfRule type="expression" dxfId="2639" priority="2640">
      <formula>"'=Y(G$3&gt;=$E3 , G$3&lt;=$F3)"</formula>
    </cfRule>
  </conditionalFormatting>
  <conditionalFormatting sqref="N22 R22 V22 Z22">
    <cfRule type="expression" dxfId="2638" priority="2639">
      <formula>"'=Y(G$3&gt;=$E3 , G$3&lt;=$F3)"</formula>
    </cfRule>
  </conditionalFormatting>
  <conditionalFormatting sqref="F22">
    <cfRule type="expression" dxfId="2637" priority="2638">
      <formula>"'=Y(G$3&gt;=$E3 , G$3&lt;=$F3)"</formula>
    </cfRule>
  </conditionalFormatting>
  <conditionalFormatting sqref="J22 N22 R22 V22 Z22">
    <cfRule type="expression" dxfId="2636" priority="2637">
      <formula>"'=Y(G$3&gt;=$E3 , G$3&lt;=$F3)"</formula>
    </cfRule>
  </conditionalFormatting>
  <conditionalFormatting sqref="J22 N22 R22 V22 Z22">
    <cfRule type="expression" dxfId="2635" priority="2636">
      <formula>"'=Y(G$3&gt;=$E3 , G$3&lt;=$F3)"</formula>
    </cfRule>
  </conditionalFormatting>
  <conditionalFormatting sqref="G22:I22">
    <cfRule type="expression" dxfId="2634" priority="2635">
      <formula>"'=Y(G$3&gt;=$E3 , G$3&lt;=$F3)"</formula>
    </cfRule>
  </conditionalFormatting>
  <conditionalFormatting sqref="J22 N22 R22 V22 Z22">
    <cfRule type="expression" dxfId="2633" priority="2634">
      <formula>"'=Y(G$3&gt;=$E3 , G$3&lt;=$F3)"</formula>
    </cfRule>
  </conditionalFormatting>
  <conditionalFormatting sqref="J22 N22 R22 V22 Z22">
    <cfRule type="expression" dxfId="2632" priority="2633">
      <formula>"'=Y(G$3&gt;=$E3 , G$3&lt;=$F3)"</formula>
    </cfRule>
  </conditionalFormatting>
  <conditionalFormatting sqref="G22:I22">
    <cfRule type="expression" dxfId="2631" priority="2632">
      <formula>"'=Y(G$3&gt;=$E3 , G$3&lt;=$F3)"</formula>
    </cfRule>
  </conditionalFormatting>
  <conditionalFormatting sqref="J22 N22 R22 V22 Z22">
    <cfRule type="expression" dxfId="2630" priority="2631">
      <formula>"'=Y(G$3&gt;=$E3 , G$3&lt;=$F3)"</formula>
    </cfRule>
  </conditionalFormatting>
  <conditionalFormatting sqref="G22:I22">
    <cfRule type="expression" dxfId="2629" priority="2630">
      <formula>"'=Y(G$3&gt;=$E3 , G$3&lt;=$F3)"</formula>
    </cfRule>
  </conditionalFormatting>
  <conditionalFormatting sqref="J22 N22 R22 V22 Z22">
    <cfRule type="expression" dxfId="2628" priority="2629">
      <formula>"'=Y(G$3&gt;=$E3 , G$3&lt;=$F3)"</formula>
    </cfRule>
  </conditionalFormatting>
  <conditionalFormatting sqref="J22 N22 R22 V22 Z22">
    <cfRule type="expression" dxfId="2627" priority="2628">
      <formula>"'=Y(G$3&gt;=$E3 , G$3&lt;=$F3)"</formula>
    </cfRule>
  </conditionalFormatting>
  <conditionalFormatting sqref="J22 N22 R22 V22 Z22">
    <cfRule type="expression" dxfId="2626" priority="2627">
      <formula>"'=Y(G$3&gt;=$E3 , G$3&lt;=$F3)"</formula>
    </cfRule>
  </conditionalFormatting>
  <conditionalFormatting sqref="J22 N22 R22 V22 Z22">
    <cfRule type="expression" dxfId="2625" priority="2626">
      <formula>"'=Y(G$3&gt;=$E3 , G$3&lt;=$F3)"</formula>
    </cfRule>
  </conditionalFormatting>
  <conditionalFormatting sqref="K22:M22">
    <cfRule type="expression" dxfId="2624" priority="2625">
      <formula>"'=Y(G$3&gt;=$E3 , G$3&lt;=$F3)"</formula>
    </cfRule>
  </conditionalFormatting>
  <conditionalFormatting sqref="O22:Q22">
    <cfRule type="expression" dxfId="2623" priority="2624">
      <formula>"'=Y(G$3&gt;=$E3 , G$3&lt;=$F3)"</formula>
    </cfRule>
  </conditionalFormatting>
  <conditionalFormatting sqref="S22:U22">
    <cfRule type="expression" dxfId="2622" priority="2623">
      <formula>"'=Y(G$3&gt;=$E3 , G$3&lt;=$F3)"</formula>
    </cfRule>
  </conditionalFormatting>
  <conditionalFormatting sqref="W22:Y22">
    <cfRule type="expression" dxfId="2621" priority="2622">
      <formula>"'=Y(G$3&gt;=$E3 , G$3&lt;=$F3)"</formula>
    </cfRule>
  </conditionalFormatting>
  <conditionalFormatting sqref="AA22:AC22">
    <cfRule type="expression" dxfId="2620" priority="2621">
      <formula>"'=Y(G$3&gt;=$E3 , G$3&lt;=$F3)"</formula>
    </cfRule>
  </conditionalFormatting>
  <conditionalFormatting sqref="G22:I22">
    <cfRule type="expression" dxfId="2619" priority="2620">
      <formula>"'=Y(G$3&gt;=$E3 , G$3&lt;=$F3)"</formula>
    </cfRule>
  </conditionalFormatting>
  <conditionalFormatting sqref="G22:I22">
    <cfRule type="expression" dxfId="2618" priority="2619">
      <formula>"'=Y(G$3&gt;=$E3 , G$3&lt;=$F3)"</formula>
    </cfRule>
  </conditionalFormatting>
  <conditionalFormatting sqref="G22:I22">
    <cfRule type="expression" dxfId="2617" priority="2618">
      <formula>"'=Y(G$3&gt;=$E3 , G$3&lt;=$F3)"</formula>
    </cfRule>
  </conditionalFormatting>
  <conditionalFormatting sqref="J22">
    <cfRule type="expression" dxfId="2616" priority="2617">
      <formula>"'=Y(G$3&gt;=$E3 , G$3&lt;=$F3)"</formula>
    </cfRule>
  </conditionalFormatting>
  <conditionalFormatting sqref="J22">
    <cfRule type="expression" dxfId="2615" priority="2616">
      <formula>"'=Y(G$3&gt;=$E3 , G$3&lt;=$F3)"</formula>
    </cfRule>
  </conditionalFormatting>
  <conditionalFormatting sqref="J22">
    <cfRule type="expression" dxfId="2614" priority="2615">
      <formula>"'=Y(G$3&gt;=$E3 , G$3&lt;=$F3)"</formula>
    </cfRule>
  </conditionalFormatting>
  <conditionalFormatting sqref="J22">
    <cfRule type="expression" dxfId="2613" priority="2614">
      <formula>"'=Y(G$3&gt;=$E3 , G$3&lt;=$F3)"</formula>
    </cfRule>
  </conditionalFormatting>
  <conditionalFormatting sqref="J22">
    <cfRule type="expression" dxfId="2612" priority="2613">
      <formula>"'=Y(G$3&gt;=$E3 , G$3&lt;=$F3)"</formula>
    </cfRule>
  </conditionalFormatting>
  <conditionalFormatting sqref="J22">
    <cfRule type="expression" dxfId="2611" priority="2612">
      <formula>"'=Y(G$3&gt;=$E3 , G$3&lt;=$F3)"</formula>
    </cfRule>
  </conditionalFormatting>
  <conditionalFormatting sqref="J22">
    <cfRule type="expression" dxfId="2610" priority="2611">
      <formula>"'=Y(G$3&gt;=$E3 , G$3&lt;=$F3)"</formula>
    </cfRule>
  </conditionalFormatting>
  <conditionalFormatting sqref="J22">
    <cfRule type="expression" dxfId="2609" priority="2610">
      <formula>"'=Y(G$3&gt;=$E3 , G$3&lt;=$F3)"</formula>
    </cfRule>
  </conditionalFormatting>
  <conditionalFormatting sqref="J22">
    <cfRule type="expression" dxfId="2608" priority="2609">
      <formula>"'=Y(G$3&gt;=$E3 , G$3&lt;=$F3)"</formula>
    </cfRule>
  </conditionalFormatting>
  <conditionalFormatting sqref="J22">
    <cfRule type="expression" dxfId="2607" priority="2608">
      <formula>"'=Y(G$3&gt;=$E3 , G$3&lt;=$F3)"</formula>
    </cfRule>
  </conditionalFormatting>
  <conditionalFormatting sqref="J22">
    <cfRule type="expression" dxfId="2606" priority="2607">
      <formula>"'=Y(G$3&gt;=$E3 , G$3&lt;=$F3)"</formula>
    </cfRule>
  </conditionalFormatting>
  <conditionalFormatting sqref="J22">
    <cfRule type="expression" dxfId="2605" priority="2606">
      <formula>"'=Y(G$3&gt;=$E3 , G$3&lt;=$F3)"</formula>
    </cfRule>
  </conditionalFormatting>
  <conditionalFormatting sqref="J22">
    <cfRule type="expression" dxfId="2604" priority="2605">
      <formula>"'=Y(G$3&gt;=$E3 , G$3&lt;=$F3)"</formula>
    </cfRule>
  </conditionalFormatting>
  <conditionalFormatting sqref="J22">
    <cfRule type="expression" dxfId="2603" priority="2604">
      <formula>"'=Y(G$3&gt;=$E3 , G$3&lt;=$F3)"</formula>
    </cfRule>
  </conditionalFormatting>
  <conditionalFormatting sqref="J22">
    <cfRule type="expression" dxfId="2602" priority="2603">
      <formula>"'=Y(G$3&gt;=$E3 , G$3&lt;=$F3)"</formula>
    </cfRule>
  </conditionalFormatting>
  <conditionalFormatting sqref="J22">
    <cfRule type="expression" dxfId="2601" priority="2602">
      <formula>"'=Y(G$3&gt;=$E3 , G$3&lt;=$F3)"</formula>
    </cfRule>
  </conditionalFormatting>
  <conditionalFormatting sqref="J22">
    <cfRule type="expression" dxfId="2600" priority="2601">
      <formula>"'=Y(G$3&gt;=$E3 , G$3&lt;=$F3)"</formula>
    </cfRule>
  </conditionalFormatting>
  <conditionalFormatting sqref="J22">
    <cfRule type="expression" dxfId="2599" priority="2600">
      <formula>"'=Y(G$3&gt;=$E3 , G$3&lt;=$F3)"</formula>
    </cfRule>
  </conditionalFormatting>
  <conditionalFormatting sqref="J22">
    <cfRule type="expression" dxfId="2598" priority="2599">
      <formula>"'=Y(G$3&gt;=$E3 , G$3&lt;=$F3)"</formula>
    </cfRule>
  </conditionalFormatting>
  <conditionalFormatting sqref="J22">
    <cfRule type="expression" dxfId="2597" priority="2598">
      <formula>"'=Y(G$3&gt;=$E3 , G$3&lt;=$F3)"</formula>
    </cfRule>
  </conditionalFormatting>
  <conditionalFormatting sqref="J22">
    <cfRule type="expression" dxfId="2596" priority="2597">
      <formula>"'=Y(G$3&gt;=$E3 , G$3&lt;=$F3)"</formula>
    </cfRule>
  </conditionalFormatting>
  <conditionalFormatting sqref="J22">
    <cfRule type="expression" dxfId="2595" priority="2596">
      <formula>"'=Y(G$3&gt;=$E3 , G$3&lt;=$F3)"</formula>
    </cfRule>
  </conditionalFormatting>
  <conditionalFormatting sqref="J22">
    <cfRule type="expression" dxfId="2594" priority="2595">
      <formula>"'=Y(G$3&gt;=$E3 , G$3&lt;=$F3)"</formula>
    </cfRule>
  </conditionalFormatting>
  <conditionalFormatting sqref="K22">
    <cfRule type="expression" dxfId="2593" priority="2594">
      <formula>"'=Y(G$3&gt;=$E3 , G$3&lt;=$F3)"</formula>
    </cfRule>
  </conditionalFormatting>
  <conditionalFormatting sqref="J22">
    <cfRule type="expression" dxfId="2592" priority="2593">
      <formula>"'=Y(G$3&gt;=$E3 , G$3&lt;=$F3)"</formula>
    </cfRule>
  </conditionalFormatting>
  <conditionalFormatting sqref="J22">
    <cfRule type="expression" dxfId="2591" priority="2592">
      <formula>"'=Y(G$3&gt;=$E3 , G$3&lt;=$F3)"</formula>
    </cfRule>
  </conditionalFormatting>
  <conditionalFormatting sqref="N24">
    <cfRule type="expression" dxfId="2590" priority="2591">
      <formula>"'=Y(G$3&gt;=$E3 , G$3&lt;=$F3)"</formula>
    </cfRule>
  </conditionalFormatting>
  <conditionalFormatting sqref="R24">
    <cfRule type="expression" dxfId="2589" priority="2590">
      <formula>"'=Y(G$3&gt;=$E3 , G$3&lt;=$F3)"</formula>
    </cfRule>
  </conditionalFormatting>
  <conditionalFormatting sqref="Z24">
    <cfRule type="expression" dxfId="2588" priority="2589">
      <formula>"'=Y(G$3&gt;=$E3 , G$3&lt;=$F3)"</formula>
    </cfRule>
  </conditionalFormatting>
  <conditionalFormatting sqref="F24">
    <cfRule type="expression" dxfId="2587" priority="2588">
      <formula>"'=Y(G$3&gt;=$E3 , G$3&lt;=$F3)"</formula>
    </cfRule>
  </conditionalFormatting>
  <conditionalFormatting sqref="J24">
    <cfRule type="expression" dxfId="2586" priority="2587">
      <formula>"'=Y(G$3&gt;=$E3 , G$3&lt;=$F3)"</formula>
    </cfRule>
  </conditionalFormatting>
  <conditionalFormatting sqref="J24">
    <cfRule type="expression" dxfId="2585" priority="2586">
      <formula>"'=Y(G$3&gt;=$E3 , G$3&lt;=$F3)"</formula>
    </cfRule>
  </conditionalFormatting>
  <conditionalFormatting sqref="L24">
    <cfRule type="expression" dxfId="2584" priority="2585">
      <formula>"'=Y(G$3&gt;=$E3 , G$3&lt;=$F3)"</formula>
    </cfRule>
  </conditionalFormatting>
  <conditionalFormatting sqref="N24">
    <cfRule type="expression" dxfId="2583" priority="2584">
      <formula>"'=Y(G$3&gt;=$E3 , G$3&lt;=$F3)"</formula>
    </cfRule>
  </conditionalFormatting>
  <conditionalFormatting sqref="V24">
    <cfRule type="expression" dxfId="2582" priority="2583">
      <formula>"'=Y(G$3&gt;=$E3 , G$3&lt;=$F3)"</formula>
    </cfRule>
  </conditionalFormatting>
  <conditionalFormatting sqref="N24">
    <cfRule type="expression" dxfId="2581" priority="2582">
      <formula>"'=Y(G$3&gt;=$E3 , G$3&lt;=$F3)"</formula>
    </cfRule>
  </conditionalFormatting>
  <conditionalFormatting sqref="R24">
    <cfRule type="expression" dxfId="2580" priority="2581">
      <formula>"'=Y(G$3&gt;=$E3 , G$3&lt;=$F3)"</formula>
    </cfRule>
  </conditionalFormatting>
  <conditionalFormatting sqref="Z24">
    <cfRule type="expression" dxfId="2579" priority="2580">
      <formula>"'=Y(G$3&gt;=$E3 , G$3&lt;=$F3)"</formula>
    </cfRule>
  </conditionalFormatting>
  <conditionalFormatting sqref="F24">
    <cfRule type="expression" dxfId="2578" priority="2579">
      <formula>"'=Y(G$3&gt;=$E3 , G$3&lt;=$F3)"</formula>
    </cfRule>
  </conditionalFormatting>
  <conditionalFormatting sqref="J24">
    <cfRule type="expression" dxfId="2577" priority="2578">
      <formula>"'=Y(G$3&gt;=$E3 , G$3&lt;=$F3)"</formula>
    </cfRule>
  </conditionalFormatting>
  <conditionalFormatting sqref="N24">
    <cfRule type="expression" dxfId="2576" priority="2577">
      <formula>"'=Y(G$3&gt;=$E3 , G$3&lt;=$F3)"</formula>
    </cfRule>
  </conditionalFormatting>
  <conditionalFormatting sqref="V24 Z24">
    <cfRule type="expression" dxfId="2575" priority="2576">
      <formula>"'=Y(G$3&gt;=$E3 , G$3&lt;=$F3)"</formula>
    </cfRule>
  </conditionalFormatting>
  <conditionalFormatting sqref="F24">
    <cfRule type="expression" dxfId="2574" priority="2575">
      <formula>"'=Y(G$3&gt;=$E3 , G$3&lt;=$F3)"</formula>
    </cfRule>
  </conditionalFormatting>
  <conditionalFormatting sqref="J24">
    <cfRule type="expression" dxfId="2573" priority="2574">
      <formula>"'=Y(G$3&gt;=$E3 , G$3&lt;=$F3)"</formula>
    </cfRule>
  </conditionalFormatting>
  <conditionalFormatting sqref="N24 R24 V24 Z24">
    <cfRule type="expression" dxfId="2572" priority="2573">
      <formula>"'=Y(G$3&gt;=$E3 , G$3&lt;=$F3)"</formula>
    </cfRule>
  </conditionalFormatting>
  <conditionalFormatting sqref="J24">
    <cfRule type="expression" dxfId="2571" priority="2571">
      <formula>"'=Y(G$3&gt;=$E3 , G$3&lt;=$F3)"</formula>
    </cfRule>
  </conditionalFormatting>
  <conditionalFormatting sqref="F24">
    <cfRule type="expression" dxfId="2570" priority="2572">
      <formula>"'=Y(G$3&gt;=$E3 , G$3&lt;=$F3)"</formula>
    </cfRule>
  </conditionalFormatting>
  <conditionalFormatting sqref="N24 R24 V24 Z24">
    <cfRule type="expression" dxfId="2569" priority="2570">
      <formula>"'=Y(G$3&gt;=$E3 , G$3&lt;=$F3)"</formula>
    </cfRule>
  </conditionalFormatting>
  <conditionalFormatting sqref="J24">
    <cfRule type="expression" dxfId="2568" priority="2569">
      <formula>"'=Y(G$3&gt;=$E3 , G$3&lt;=$F3)"</formula>
    </cfRule>
  </conditionalFormatting>
  <conditionalFormatting sqref="N24 R24 V24 Z24">
    <cfRule type="expression" dxfId="2567" priority="2568">
      <formula>"'=Y(G$3&gt;=$E3 , G$3&lt;=$F3)"</formula>
    </cfRule>
  </conditionalFormatting>
  <conditionalFormatting sqref="J24 N24 R24 V24 Z24">
    <cfRule type="expression" dxfId="2566" priority="2567">
      <formula>"'=Y(G$3&gt;=$E3 , G$3&lt;=$F3)"</formula>
    </cfRule>
  </conditionalFormatting>
  <conditionalFormatting sqref="J24 N24 R24 V24 Z24">
    <cfRule type="expression" dxfId="2565" priority="2566">
      <formula>"'=Y(G$3&gt;=$E3 , G$3&lt;=$F3)"</formula>
    </cfRule>
  </conditionalFormatting>
  <conditionalFormatting sqref="G24:I24">
    <cfRule type="expression" dxfId="2564" priority="2565">
      <formula>"'=Y(G$3&gt;=$E3 , G$3&lt;=$F3)"</formula>
    </cfRule>
  </conditionalFormatting>
  <conditionalFormatting sqref="J24">
    <cfRule type="expression" dxfId="2563" priority="2564">
      <formula>"'=Y(G$3&gt;=$E3 , G$3&lt;=$F3)"</formula>
    </cfRule>
  </conditionalFormatting>
  <conditionalFormatting sqref="N24 R24 V24 Z24">
    <cfRule type="expression" dxfId="2562" priority="2563">
      <formula>"'=Y(G$3&gt;=$E3 , G$3&lt;=$F3)"</formula>
    </cfRule>
  </conditionalFormatting>
  <conditionalFormatting sqref="J24 N24 R24 V24 Z24">
    <cfRule type="expression" dxfId="2561" priority="2562">
      <formula>"'=Y(G$3&gt;=$E3 , G$3&lt;=$F3)"</formula>
    </cfRule>
  </conditionalFormatting>
  <conditionalFormatting sqref="J24 N24 R24 V24 Z24">
    <cfRule type="expression" dxfId="2560" priority="2561">
      <formula>"'=Y(G$3&gt;=$E3 , G$3&lt;=$F3)"</formula>
    </cfRule>
  </conditionalFormatting>
  <conditionalFormatting sqref="G24:I24">
    <cfRule type="expression" dxfId="2559" priority="2560">
      <formula>"'=Y(G$3&gt;=$E3 , G$3&lt;=$F3)"</formula>
    </cfRule>
  </conditionalFormatting>
  <conditionalFormatting sqref="J24">
    <cfRule type="expression" dxfId="2558" priority="2559">
      <formula>"'=Y(G$3&gt;=$E3 , G$3&lt;=$F3)"</formula>
    </cfRule>
  </conditionalFormatting>
  <conditionalFormatting sqref="N24 R24 V24 Z24">
    <cfRule type="expression" dxfId="2557" priority="2558">
      <formula>"'=Y(G$3&gt;=$E3 , G$3&lt;=$F3)"</formula>
    </cfRule>
  </conditionalFormatting>
  <conditionalFormatting sqref="F24">
    <cfRule type="expression" dxfId="2556" priority="2557">
      <formula>"'=Y(G$3&gt;=$E3 , G$3&lt;=$F3)"</formula>
    </cfRule>
  </conditionalFormatting>
  <conditionalFormatting sqref="J24 N24 R24 V24 Z24">
    <cfRule type="expression" dxfId="2555" priority="2556">
      <formula>"'=Y(G$3&gt;=$E3 , G$3&lt;=$F3)"</formula>
    </cfRule>
  </conditionalFormatting>
  <conditionalFormatting sqref="J24 N24 R24 V24 Z24">
    <cfRule type="expression" dxfId="2554" priority="2555">
      <formula>"'=Y(G$3&gt;=$E3 , G$3&lt;=$F3)"</formula>
    </cfRule>
  </conditionalFormatting>
  <conditionalFormatting sqref="G24:I24">
    <cfRule type="expression" dxfId="2553" priority="2554">
      <formula>"'=Y(G$3&gt;=$E3 , G$3&lt;=$F3)"</formula>
    </cfRule>
  </conditionalFormatting>
  <conditionalFormatting sqref="J24 N24 R24 V24 Z24">
    <cfRule type="expression" dxfId="2552" priority="2553">
      <formula>"'=Y(G$3&gt;=$E3 , G$3&lt;=$F3)"</formula>
    </cfRule>
  </conditionalFormatting>
  <conditionalFormatting sqref="J24 N24 R24 V24 Z24">
    <cfRule type="expression" dxfId="2551" priority="2552">
      <formula>"'=Y(G$3&gt;=$E3 , G$3&lt;=$F3)"</formula>
    </cfRule>
  </conditionalFormatting>
  <conditionalFormatting sqref="G24:I24">
    <cfRule type="expression" dxfId="2550" priority="2551">
      <formula>"'=Y(G$3&gt;=$E3 , G$3&lt;=$F3)"</formula>
    </cfRule>
  </conditionalFormatting>
  <conditionalFormatting sqref="J24 N24 R24 V24 Z24">
    <cfRule type="expression" dxfId="2549" priority="2550">
      <formula>"'=Y(G$3&gt;=$E3 , G$3&lt;=$F3)"</formula>
    </cfRule>
  </conditionalFormatting>
  <conditionalFormatting sqref="G24:I24">
    <cfRule type="expression" dxfId="2548" priority="2549">
      <formula>"'=Y(G$3&gt;=$E3 , G$3&lt;=$F3)"</formula>
    </cfRule>
  </conditionalFormatting>
  <conditionalFormatting sqref="J24 N24 R24 V24 Z24">
    <cfRule type="expression" dxfId="2547" priority="2548">
      <formula>"'=Y(G$3&gt;=$E3 , G$3&lt;=$F3)"</formula>
    </cfRule>
  </conditionalFormatting>
  <conditionalFormatting sqref="J24 N24 R24 V24 Z24">
    <cfRule type="expression" dxfId="2546" priority="2547">
      <formula>"'=Y(G$3&gt;=$E3 , G$3&lt;=$F3)"</formula>
    </cfRule>
  </conditionalFormatting>
  <conditionalFormatting sqref="J24 N24 R24 V24 Z24">
    <cfRule type="expression" dxfId="2545" priority="2546">
      <formula>"'=Y(G$3&gt;=$E3 , G$3&lt;=$F3)"</formula>
    </cfRule>
  </conditionalFormatting>
  <conditionalFormatting sqref="J24 N24 R24 V24 Z24">
    <cfRule type="expression" dxfId="2544" priority="2545">
      <formula>"'=Y(G$3&gt;=$E3 , G$3&lt;=$F3)"</formula>
    </cfRule>
  </conditionalFormatting>
  <conditionalFormatting sqref="K24:M24">
    <cfRule type="expression" dxfId="2543" priority="2544">
      <formula>"'=Y(G$3&gt;=$E3 , G$3&lt;=$F3)"</formula>
    </cfRule>
  </conditionalFormatting>
  <conditionalFormatting sqref="O24:Q24">
    <cfRule type="expression" dxfId="2542" priority="2543">
      <formula>"'=Y(G$3&gt;=$E3 , G$3&lt;=$F3)"</formula>
    </cfRule>
  </conditionalFormatting>
  <conditionalFormatting sqref="S24:U24">
    <cfRule type="expression" dxfId="2541" priority="2542">
      <formula>"'=Y(G$3&gt;=$E3 , G$3&lt;=$F3)"</formula>
    </cfRule>
  </conditionalFormatting>
  <conditionalFormatting sqref="W24:Y24">
    <cfRule type="expression" dxfId="2540" priority="2541">
      <formula>"'=Y(G$3&gt;=$E3 , G$3&lt;=$F3)"</formula>
    </cfRule>
  </conditionalFormatting>
  <conditionalFormatting sqref="AA24:AC24">
    <cfRule type="expression" dxfId="2539" priority="2540">
      <formula>"'=Y(G$3&gt;=$E3 , G$3&lt;=$F3)"</formula>
    </cfRule>
  </conditionalFormatting>
  <conditionalFormatting sqref="G24:I24">
    <cfRule type="expression" dxfId="2538" priority="2539">
      <formula>"'=Y(G$3&gt;=$E3 , G$3&lt;=$F3)"</formula>
    </cfRule>
  </conditionalFormatting>
  <conditionalFormatting sqref="G24:I24">
    <cfRule type="expression" dxfId="2537" priority="2538">
      <formula>"'=Y(G$3&gt;=$E3 , G$3&lt;=$F3)"</formula>
    </cfRule>
  </conditionalFormatting>
  <conditionalFormatting sqref="J24">
    <cfRule type="expression" dxfId="2536" priority="2536">
      <formula>"'=Y(G$3&gt;=$E3 , G$3&lt;=$F3)"</formula>
    </cfRule>
  </conditionalFormatting>
  <conditionalFormatting sqref="J24">
    <cfRule type="expression" dxfId="2535" priority="2535">
      <formula>"'=Y(G$3&gt;=$E3 , G$3&lt;=$F3)"</formula>
    </cfRule>
  </conditionalFormatting>
  <conditionalFormatting sqref="J24">
    <cfRule type="expression" dxfId="2534" priority="2534">
      <formula>"'=Y(G$3&gt;=$E3 , G$3&lt;=$F3)"</formula>
    </cfRule>
  </conditionalFormatting>
  <conditionalFormatting sqref="J24">
    <cfRule type="expression" dxfId="2533" priority="2533">
      <formula>"'=Y(G$3&gt;=$E3 , G$3&lt;=$F3)"</formula>
    </cfRule>
  </conditionalFormatting>
  <conditionalFormatting sqref="J24">
    <cfRule type="expression" dxfId="2532" priority="2532">
      <formula>"'=Y(G$3&gt;=$E3 , G$3&lt;=$F3)"</formula>
    </cfRule>
  </conditionalFormatting>
  <conditionalFormatting sqref="J24">
    <cfRule type="expression" dxfId="2531" priority="2531">
      <formula>"'=Y(G$3&gt;=$E3 , G$3&lt;=$F3)"</formula>
    </cfRule>
  </conditionalFormatting>
  <conditionalFormatting sqref="J24">
    <cfRule type="expression" dxfId="2530" priority="2530">
      <formula>"'=Y(G$3&gt;=$E3 , G$3&lt;=$F3)"</formula>
    </cfRule>
  </conditionalFormatting>
  <conditionalFormatting sqref="J24">
    <cfRule type="expression" dxfId="2529" priority="2529">
      <formula>"'=Y(G$3&gt;=$E3 , G$3&lt;=$F3)"</formula>
    </cfRule>
  </conditionalFormatting>
  <conditionalFormatting sqref="J24">
    <cfRule type="expression" dxfId="2528" priority="2528">
      <formula>"'=Y(G$3&gt;=$E3 , G$3&lt;=$F3)"</formula>
    </cfRule>
  </conditionalFormatting>
  <conditionalFormatting sqref="J24">
    <cfRule type="expression" dxfId="2527" priority="2527">
      <formula>"'=Y(G$3&gt;=$E3 , G$3&lt;=$F3)"</formula>
    </cfRule>
  </conditionalFormatting>
  <conditionalFormatting sqref="J24">
    <cfRule type="expression" dxfId="2526" priority="2526">
      <formula>"'=Y(G$3&gt;=$E3 , G$3&lt;=$F3)"</formula>
    </cfRule>
  </conditionalFormatting>
  <conditionalFormatting sqref="J24">
    <cfRule type="expression" dxfId="2525" priority="2525">
      <formula>"'=Y(G$3&gt;=$E3 , G$3&lt;=$F3)"</formula>
    </cfRule>
  </conditionalFormatting>
  <conditionalFormatting sqref="J24">
    <cfRule type="expression" dxfId="2524" priority="2524">
      <formula>"'=Y(G$3&gt;=$E3 , G$3&lt;=$F3)"</formula>
    </cfRule>
  </conditionalFormatting>
  <conditionalFormatting sqref="J24">
    <cfRule type="expression" dxfId="2523" priority="2523">
      <formula>"'=Y(G$3&gt;=$E3 , G$3&lt;=$F3)"</formula>
    </cfRule>
  </conditionalFormatting>
  <conditionalFormatting sqref="J24">
    <cfRule type="expression" dxfId="2522" priority="2522">
      <formula>"'=Y(G$3&gt;=$E3 , G$3&lt;=$F3)"</formula>
    </cfRule>
  </conditionalFormatting>
  <conditionalFormatting sqref="J24">
    <cfRule type="expression" dxfId="2521" priority="2521">
      <formula>"'=Y(G$3&gt;=$E3 , G$3&lt;=$F3)"</formula>
    </cfRule>
  </conditionalFormatting>
  <conditionalFormatting sqref="J24">
    <cfRule type="expression" dxfId="2520" priority="2520">
      <formula>"'=Y(G$3&gt;=$E3 , G$3&lt;=$F3)"</formula>
    </cfRule>
  </conditionalFormatting>
  <conditionalFormatting sqref="J24">
    <cfRule type="expression" dxfId="2519" priority="2519">
      <formula>"'=Y(G$3&gt;=$E3 , G$3&lt;=$F3)"</formula>
    </cfRule>
  </conditionalFormatting>
  <conditionalFormatting sqref="J24">
    <cfRule type="expression" dxfId="2518" priority="2518">
      <formula>"'=Y(G$3&gt;=$E3 , G$3&lt;=$F3)"</formula>
    </cfRule>
  </conditionalFormatting>
  <conditionalFormatting sqref="J24">
    <cfRule type="expression" dxfId="2517" priority="2517">
      <formula>"'=Y(G$3&gt;=$E3 , G$3&lt;=$F3)"</formula>
    </cfRule>
  </conditionalFormatting>
  <conditionalFormatting sqref="J24">
    <cfRule type="expression" dxfId="2516" priority="2516">
      <formula>"'=Y(G$3&gt;=$E3 , G$3&lt;=$F3)"</formula>
    </cfRule>
  </conditionalFormatting>
  <conditionalFormatting sqref="J24">
    <cfRule type="expression" dxfId="2515" priority="2515">
      <formula>"'=Y(G$3&gt;=$E3 , G$3&lt;=$F3)"</formula>
    </cfRule>
  </conditionalFormatting>
  <conditionalFormatting sqref="J24">
    <cfRule type="expression" dxfId="2514" priority="2514">
      <formula>"'=Y(G$3&gt;=$E3 , G$3&lt;=$F3)"</formula>
    </cfRule>
  </conditionalFormatting>
  <conditionalFormatting sqref="K24">
    <cfRule type="expression" dxfId="2513" priority="2513">
      <formula>"'=Y(G$3&gt;=$E3 , G$3&lt;=$F3)"</formula>
    </cfRule>
  </conditionalFormatting>
  <conditionalFormatting sqref="J24">
    <cfRule type="expression" dxfId="2512" priority="2512">
      <formula>"'=Y(G$3&gt;=$E3 , G$3&lt;=$F3)"</formula>
    </cfRule>
  </conditionalFormatting>
  <conditionalFormatting sqref="J24">
    <cfRule type="expression" dxfId="2511" priority="2511">
      <formula>"'=Y(G$3&gt;=$E3 , G$3&lt;=$F3)"</formula>
    </cfRule>
  </conditionalFormatting>
  <conditionalFormatting sqref="R26 R28">
    <cfRule type="expression" dxfId="2510" priority="2510">
      <formula>"'=Y(G$3&gt;=$E3 , G$3&lt;=$F3)"</formula>
    </cfRule>
  </conditionalFormatting>
  <conditionalFormatting sqref="Z26 Z28">
    <cfRule type="expression" dxfId="2509" priority="2509">
      <formula>"'=Y(G$3&gt;=$E3 , G$3&lt;=$F3)"</formula>
    </cfRule>
  </conditionalFormatting>
  <conditionalFormatting sqref="F26 F28">
    <cfRule type="expression" dxfId="2508" priority="2508">
      <formula>"'=Y(G$3&gt;=$E3 , G$3&lt;=$F3)"</formula>
    </cfRule>
  </conditionalFormatting>
  <conditionalFormatting sqref="N26 N28">
    <cfRule type="expression" dxfId="2507" priority="2507">
      <formula>"'=Y(G$3&gt;=$E3 , G$3&lt;=$F3)"</formula>
    </cfRule>
  </conditionalFormatting>
  <conditionalFormatting sqref="N26 N28">
    <cfRule type="expression" dxfId="2506" priority="2506">
      <formula>"'=Y(G$3&gt;=$E3 , G$3&lt;=$F3)"</formula>
    </cfRule>
  </conditionalFormatting>
  <conditionalFormatting sqref="V26 V28">
    <cfRule type="expression" dxfId="2505" priority="2505">
      <formula>"'=Y(G$3&gt;=$E3 , G$3&lt;=$F3)"</formula>
    </cfRule>
  </conditionalFormatting>
  <conditionalFormatting sqref="J26 J28">
    <cfRule type="expression" dxfId="2504" priority="2504">
      <formula>"'=Y(G$3&gt;=$E3 , G$3&lt;=$F3)"</formula>
    </cfRule>
  </conditionalFormatting>
  <conditionalFormatting sqref="N26 N28">
    <cfRule type="expression" dxfId="2503" priority="2503">
      <formula>"'=Y(G$3&gt;=$E3 , G$3&lt;=$F3)"</formula>
    </cfRule>
  </conditionalFormatting>
  <conditionalFormatting sqref="R26 R28">
    <cfRule type="expression" dxfId="2502" priority="2502">
      <formula>"'=Y(G$3&gt;=$E3 , G$3&lt;=$F3)"</formula>
    </cfRule>
  </conditionalFormatting>
  <conditionalFormatting sqref="Z26 Z28">
    <cfRule type="expression" dxfId="2501" priority="2501">
      <formula>"'=Y(G$3&gt;=$E3 , G$3&lt;=$F3)"</formula>
    </cfRule>
  </conditionalFormatting>
  <conditionalFormatting sqref="F26 F28">
    <cfRule type="expression" dxfId="2500" priority="2500">
      <formula>"'=Y(G$3&gt;=$E3 , G$3&lt;=$F3)"</formula>
    </cfRule>
  </conditionalFormatting>
  <conditionalFormatting sqref="J26 J28">
    <cfRule type="expression" dxfId="2499" priority="2499">
      <formula>"'=Y(G$3&gt;=$E3 , G$3&lt;=$F3)"</formula>
    </cfRule>
  </conditionalFormatting>
  <conditionalFormatting sqref="J26 J28">
    <cfRule type="expression" dxfId="2498" priority="2498">
      <formula>"'=Y(G$3&gt;=$E3 , G$3&lt;=$F3)"</formula>
    </cfRule>
  </conditionalFormatting>
  <conditionalFormatting sqref="L26 L28">
    <cfRule type="expression" dxfId="2497" priority="2497">
      <formula>"'=Y(G$3&gt;=$E3 , G$3&lt;=$F3)"</formula>
    </cfRule>
  </conditionalFormatting>
  <conditionalFormatting sqref="N26 N28">
    <cfRule type="expression" dxfId="2496" priority="2496">
      <formula>"'=Y(G$3&gt;=$E3 , G$3&lt;=$F3)"</formula>
    </cfRule>
  </conditionalFormatting>
  <conditionalFormatting sqref="V26 V28">
    <cfRule type="expression" dxfId="2495" priority="2495">
      <formula>"'=Y(G$3&gt;=$E3 , G$3&lt;=$F3)"</formula>
    </cfRule>
  </conditionalFormatting>
  <conditionalFormatting sqref="N26 N28">
    <cfRule type="expression" dxfId="2494" priority="2494">
      <formula>"'=Y(G$3&gt;=$E3 , G$3&lt;=$F3)"</formula>
    </cfRule>
  </conditionalFormatting>
  <conditionalFormatting sqref="R26 R28">
    <cfRule type="expression" dxfId="2493" priority="2493">
      <formula>"'=Y(G$3&gt;=$E3 , G$3&lt;=$F3)"</formula>
    </cfRule>
  </conditionalFormatting>
  <conditionalFormatting sqref="Z26 Z28">
    <cfRule type="expression" dxfId="2492" priority="2492">
      <formula>"'=Y(G$3&gt;=$E3 , G$3&lt;=$F3)"</formula>
    </cfRule>
  </conditionalFormatting>
  <conditionalFormatting sqref="F26 F28">
    <cfRule type="expression" dxfId="2491" priority="2491">
      <formula>"'=Y(G$3&gt;=$E3 , G$3&lt;=$F3)"</formula>
    </cfRule>
  </conditionalFormatting>
  <conditionalFormatting sqref="J26 J28">
    <cfRule type="expression" dxfId="2490" priority="2490">
      <formula>"'=Y(G$3&gt;=$E3 , G$3&lt;=$F3)"</formula>
    </cfRule>
  </conditionalFormatting>
  <conditionalFormatting sqref="N26 N28">
    <cfRule type="expression" dxfId="2489" priority="2489">
      <formula>"'=Y(G$3&gt;=$E3 , G$3&lt;=$F3)"</formula>
    </cfRule>
  </conditionalFormatting>
  <conditionalFormatting sqref="V26 V28 Z26 Z28">
    <cfRule type="expression" dxfId="2488" priority="2488">
      <formula>"'=Y(G$3&gt;=$E3 , G$3&lt;=$F3)"</formula>
    </cfRule>
  </conditionalFormatting>
  <conditionalFormatting sqref="F26 F28">
    <cfRule type="expression" dxfId="2487" priority="2487">
      <formula>"'=Y(G$3&gt;=$E3 , G$3&lt;=$F3)"</formula>
    </cfRule>
  </conditionalFormatting>
  <conditionalFormatting sqref="J26 J28">
    <cfRule type="expression" dxfId="2486" priority="2486">
      <formula>"'=Y(G$3&gt;=$E3 , G$3&lt;=$F3)"</formula>
    </cfRule>
  </conditionalFormatting>
  <conditionalFormatting sqref="N26 N28 R26 R28 V26 V28 Z26 Z28">
    <cfRule type="expression" dxfId="2485" priority="2485">
      <formula>"'=Y(G$3&gt;=$E3 , G$3&lt;=$F3)"</formula>
    </cfRule>
  </conditionalFormatting>
  <conditionalFormatting sqref="J26 J28">
    <cfRule type="expression" dxfId="2484" priority="2483">
      <formula>"'=Y(G$3&gt;=$E3 , G$3&lt;=$F3)"</formula>
    </cfRule>
  </conditionalFormatting>
  <conditionalFormatting sqref="F26 F28">
    <cfRule type="expression" dxfId="2483" priority="2484">
      <formula>"'=Y(G$3&gt;=$E3 , G$3&lt;=$F3)"</formula>
    </cfRule>
  </conditionalFormatting>
  <conditionalFormatting sqref="N26 N28 R26 R28 V26 V28 Z26 Z28">
    <cfRule type="expression" dxfId="2482" priority="2482">
      <formula>"'=Y(G$3&gt;=$E3 , G$3&lt;=$F3)"</formula>
    </cfRule>
  </conditionalFormatting>
  <conditionalFormatting sqref="J26 J28">
    <cfRule type="expression" dxfId="2481" priority="2481">
      <formula>"'=Y(G$3&gt;=$E3 , G$3&lt;=$F3)"</formula>
    </cfRule>
  </conditionalFormatting>
  <conditionalFormatting sqref="N26 N28 R26 R28 V26 V28 Z26 Z28">
    <cfRule type="expression" dxfId="2480" priority="2480">
      <formula>"'=Y(G$3&gt;=$E3 , G$3&lt;=$F3)"</formula>
    </cfRule>
  </conditionalFormatting>
  <conditionalFormatting sqref="J26 J28 N26 N28 R26 R28 V26 V28 Z26 Z28">
    <cfRule type="expression" dxfId="2479" priority="2479">
      <formula>"'=Y(G$3&gt;=$E3 , G$3&lt;=$F3)"</formula>
    </cfRule>
  </conditionalFormatting>
  <conditionalFormatting sqref="J26 J28 N26 N28 R26 R28 V26 V28 Z26 Z28">
    <cfRule type="expression" dxfId="2478" priority="2478">
      <formula>"'=Y(G$3&gt;=$E3 , G$3&lt;=$F3)"</formula>
    </cfRule>
  </conditionalFormatting>
  <conditionalFormatting sqref="G26:I26 G28:I28">
    <cfRule type="expression" dxfId="2477" priority="2477">
      <formula>"'=Y(G$3&gt;=$E3 , G$3&lt;=$F3)"</formula>
    </cfRule>
  </conditionalFormatting>
  <conditionalFormatting sqref="J26 J28">
    <cfRule type="expression" dxfId="2476" priority="2476">
      <formula>"'=Y(G$3&gt;=$E3 , G$3&lt;=$F3)"</formula>
    </cfRule>
  </conditionalFormatting>
  <conditionalFormatting sqref="N26 N28 R26 R28 V26 V28 Z26 Z28">
    <cfRule type="expression" dxfId="2475" priority="2475">
      <formula>"'=Y(G$3&gt;=$E3 , G$3&lt;=$F3)"</formula>
    </cfRule>
  </conditionalFormatting>
  <conditionalFormatting sqref="J26 J28 N26 N28 R26 R28 V26 V28 Z26 Z28">
    <cfRule type="expression" dxfId="2474" priority="2474">
      <formula>"'=Y(G$3&gt;=$E3 , G$3&lt;=$F3)"</formula>
    </cfRule>
  </conditionalFormatting>
  <conditionalFormatting sqref="J26 J28 N26 N28 R26 R28 V26 V28 Z26 Z28">
    <cfRule type="expression" dxfId="2473" priority="2473">
      <formula>"'=Y(G$3&gt;=$E3 , G$3&lt;=$F3)"</formula>
    </cfRule>
  </conditionalFormatting>
  <conditionalFormatting sqref="G26:I26 G28:I28">
    <cfRule type="expression" dxfId="2472" priority="2472">
      <formula>"'=Y(G$3&gt;=$E3 , G$3&lt;=$F3)"</formula>
    </cfRule>
  </conditionalFormatting>
  <conditionalFormatting sqref="J26 J28">
    <cfRule type="expression" dxfId="2471" priority="2471">
      <formula>"'=Y(G$3&gt;=$E3 , G$3&lt;=$F3)"</formula>
    </cfRule>
  </conditionalFormatting>
  <conditionalFormatting sqref="N26 N28 R26 R28 V26 V28 Z26 Z28">
    <cfRule type="expression" dxfId="2470" priority="2470">
      <formula>"'=Y(G$3&gt;=$E3 , G$3&lt;=$F3)"</formula>
    </cfRule>
  </conditionalFormatting>
  <conditionalFormatting sqref="F26 F28">
    <cfRule type="expression" dxfId="2469" priority="2469">
      <formula>"'=Y(G$3&gt;=$E3 , G$3&lt;=$F3)"</formula>
    </cfRule>
  </conditionalFormatting>
  <conditionalFormatting sqref="J26 J28 N26 N28 R26 R28 V26 V28 Z26 Z28">
    <cfRule type="expression" dxfId="2468" priority="2468">
      <formula>"'=Y(G$3&gt;=$E3 , G$3&lt;=$F3)"</formula>
    </cfRule>
  </conditionalFormatting>
  <conditionalFormatting sqref="J26 J28 N26 N28 R26 R28 V26 V28 Z26 Z28">
    <cfRule type="expression" dxfId="2467" priority="2467">
      <formula>"'=Y(G$3&gt;=$E3 , G$3&lt;=$F3)"</formula>
    </cfRule>
  </conditionalFormatting>
  <conditionalFormatting sqref="G26:I26 G28:I28">
    <cfRule type="expression" dxfId="2466" priority="2466">
      <formula>"'=Y(G$3&gt;=$E3 , G$3&lt;=$F3)"</formula>
    </cfRule>
  </conditionalFormatting>
  <conditionalFormatting sqref="J26 J28 N26 N28 R26 R28 V26 V28 Z26 Z28">
    <cfRule type="expression" dxfId="2465" priority="2465">
      <formula>"'=Y(G$3&gt;=$E3 , G$3&lt;=$F3)"</formula>
    </cfRule>
  </conditionalFormatting>
  <conditionalFormatting sqref="J26 J28 N26 N28 R26 R28 V26 V28 Z26 Z28">
    <cfRule type="expression" dxfId="2464" priority="2464">
      <formula>"'=Y(G$3&gt;=$E3 , G$3&lt;=$F3)"</formula>
    </cfRule>
  </conditionalFormatting>
  <conditionalFormatting sqref="G26:I26 G28:I28">
    <cfRule type="expression" dxfId="2463" priority="2463">
      <formula>"'=Y(G$3&gt;=$E3 , G$3&lt;=$F3)"</formula>
    </cfRule>
  </conditionalFormatting>
  <conditionalFormatting sqref="J26 J28 N26 N28 R26 R28 V26 V28 Z26 Z28">
    <cfRule type="expression" dxfId="2462" priority="2462">
      <formula>"'=Y(G$3&gt;=$E3 , G$3&lt;=$F3)"</formula>
    </cfRule>
  </conditionalFormatting>
  <conditionalFormatting sqref="G26:I26 G28:I28">
    <cfRule type="expression" dxfId="2461" priority="2461">
      <formula>"'=Y(G$3&gt;=$E3 , G$3&lt;=$F3)"</formula>
    </cfRule>
  </conditionalFormatting>
  <conditionalFormatting sqref="J26 J28 N26 N28 R26 R28 V26 V28 Z26 Z28">
    <cfRule type="expression" dxfId="2460" priority="2460">
      <formula>"'=Y(G$3&gt;=$E3 , G$3&lt;=$F3)"</formula>
    </cfRule>
  </conditionalFormatting>
  <conditionalFormatting sqref="J26 J28 N26 N28 R26 R28 V26 V28 Z26 Z28">
    <cfRule type="expression" dxfId="2459" priority="2459">
      <formula>"'=Y(G$3&gt;=$E3 , G$3&lt;=$F3)"</formula>
    </cfRule>
  </conditionalFormatting>
  <conditionalFormatting sqref="J26 J28 N26 N28 R26 R28 V26 V28 Z26 Z28">
    <cfRule type="expression" dxfId="2458" priority="2458">
      <formula>"'=Y(G$3&gt;=$E3 , G$3&lt;=$F3)"</formula>
    </cfRule>
  </conditionalFormatting>
  <conditionalFormatting sqref="J26 J28 N26 N28 R26 R28 V26 V28 Z26 Z28">
    <cfRule type="expression" dxfId="2457" priority="2457">
      <formula>"'=Y(G$3&gt;=$E3 , G$3&lt;=$F3)"</formula>
    </cfRule>
  </conditionalFormatting>
  <conditionalFormatting sqref="K26:M26 K28:M28">
    <cfRule type="expression" dxfId="2456" priority="2456">
      <formula>"'=Y(G$3&gt;=$E3 , G$3&lt;=$F3)"</formula>
    </cfRule>
  </conditionalFormatting>
  <conditionalFormatting sqref="O26:Q26 O28:Q28">
    <cfRule type="expression" dxfId="2455" priority="2455">
      <formula>"'=Y(G$3&gt;=$E3 , G$3&lt;=$F3)"</formula>
    </cfRule>
  </conditionalFormatting>
  <conditionalFormatting sqref="S26:U26 S28:U28">
    <cfRule type="expression" dxfId="2454" priority="2454">
      <formula>"'=Y(G$3&gt;=$E3 , G$3&lt;=$F3)"</formula>
    </cfRule>
  </conditionalFormatting>
  <conditionalFormatting sqref="W26:Y26 W28:Y28">
    <cfRule type="expression" dxfId="2453" priority="2453">
      <formula>"'=Y(G$3&gt;=$E3 , G$3&lt;=$F3)"</formula>
    </cfRule>
  </conditionalFormatting>
  <conditionalFormatting sqref="AA26:AC26 AA28:AC28">
    <cfRule type="expression" dxfId="2452" priority="2452">
      <formula>"'=Y(G$3&gt;=$E3 , G$3&lt;=$F3)"</formula>
    </cfRule>
  </conditionalFormatting>
  <conditionalFormatting sqref="G26:I26 G28:I28">
    <cfRule type="expression" dxfId="2451" priority="2451">
      <formula>"'=Y(G$3&gt;=$E3 , G$3&lt;=$F3)"</formula>
    </cfRule>
  </conditionalFormatting>
  <conditionalFormatting sqref="G26:I26 G28:I28">
    <cfRule type="expression" dxfId="2450" priority="2450">
      <formula>"'=Y(G$3&gt;=$E3 , G$3&lt;=$F3)"</formula>
    </cfRule>
  </conditionalFormatting>
  <conditionalFormatting sqref="G26:I26 G28:I28">
    <cfRule type="expression" dxfId="2449" priority="2449">
      <formula>"'=Y(G$3&gt;=$E3 , G$3&lt;=$F3)"</formula>
    </cfRule>
  </conditionalFormatting>
  <conditionalFormatting sqref="J26 J28">
    <cfRule type="expression" dxfId="2448" priority="2448">
      <formula>"'=Y(G$3&gt;=$E3 , G$3&lt;=$F3)"</formula>
    </cfRule>
  </conditionalFormatting>
  <conditionalFormatting sqref="J26 J28">
    <cfRule type="expression" dxfId="2447" priority="2447">
      <formula>"'=Y(G$3&gt;=$E3 , G$3&lt;=$F3)"</formula>
    </cfRule>
  </conditionalFormatting>
  <conditionalFormatting sqref="J26 J28">
    <cfRule type="expression" dxfId="2446" priority="2446">
      <formula>"'=Y(G$3&gt;=$E3 , G$3&lt;=$F3)"</formula>
    </cfRule>
  </conditionalFormatting>
  <conditionalFormatting sqref="J26 J28">
    <cfRule type="expression" dxfId="2445" priority="2445">
      <formula>"'=Y(G$3&gt;=$E3 , G$3&lt;=$F3)"</formula>
    </cfRule>
  </conditionalFormatting>
  <conditionalFormatting sqref="J26 J28">
    <cfRule type="expression" dxfId="2444" priority="2444">
      <formula>"'=Y(G$3&gt;=$E3 , G$3&lt;=$F3)"</formula>
    </cfRule>
  </conditionalFormatting>
  <conditionalFormatting sqref="J26 J28">
    <cfRule type="expression" dxfId="2443" priority="2443">
      <formula>"'=Y(G$3&gt;=$E3 , G$3&lt;=$F3)"</formula>
    </cfRule>
  </conditionalFormatting>
  <conditionalFormatting sqref="J26 J28">
    <cfRule type="expression" dxfId="2442" priority="2442">
      <formula>"'=Y(G$3&gt;=$E3 , G$3&lt;=$F3)"</formula>
    </cfRule>
  </conditionalFormatting>
  <conditionalFormatting sqref="J26 J28">
    <cfRule type="expression" dxfId="2441" priority="2441">
      <formula>"'=Y(G$3&gt;=$E3 , G$3&lt;=$F3)"</formula>
    </cfRule>
  </conditionalFormatting>
  <conditionalFormatting sqref="J26 J28">
    <cfRule type="expression" dxfId="2440" priority="2440">
      <formula>"'=Y(G$3&gt;=$E3 , G$3&lt;=$F3)"</formula>
    </cfRule>
  </conditionalFormatting>
  <conditionalFormatting sqref="J26 J28">
    <cfRule type="expression" dxfId="2439" priority="2439">
      <formula>"'=Y(G$3&gt;=$E3 , G$3&lt;=$F3)"</formula>
    </cfRule>
  </conditionalFormatting>
  <conditionalFormatting sqref="J26 J28">
    <cfRule type="expression" dxfId="2438" priority="2438">
      <formula>"'=Y(G$3&gt;=$E3 , G$3&lt;=$F3)"</formula>
    </cfRule>
  </conditionalFormatting>
  <conditionalFormatting sqref="J26 J28">
    <cfRule type="expression" dxfId="2437" priority="2437">
      <formula>"'=Y(G$3&gt;=$E3 , G$3&lt;=$F3)"</formula>
    </cfRule>
  </conditionalFormatting>
  <conditionalFormatting sqref="J26 J28">
    <cfRule type="expression" dxfId="2436" priority="2436">
      <formula>"'=Y(G$3&gt;=$E3 , G$3&lt;=$F3)"</formula>
    </cfRule>
  </conditionalFormatting>
  <conditionalFormatting sqref="J26 J28">
    <cfRule type="expression" dxfId="2435" priority="2435">
      <formula>"'=Y(G$3&gt;=$E3 , G$3&lt;=$F3)"</formula>
    </cfRule>
  </conditionalFormatting>
  <conditionalFormatting sqref="J26 J28">
    <cfRule type="expression" dxfId="2434" priority="2434">
      <formula>"'=Y(G$3&gt;=$E3 , G$3&lt;=$F3)"</formula>
    </cfRule>
  </conditionalFormatting>
  <conditionalFormatting sqref="J26 J28">
    <cfRule type="expression" dxfId="2433" priority="2433">
      <formula>"'=Y(G$3&gt;=$E3 , G$3&lt;=$F3)"</formula>
    </cfRule>
  </conditionalFormatting>
  <conditionalFormatting sqref="J26 J28">
    <cfRule type="expression" dxfId="2432" priority="2432">
      <formula>"'=Y(G$3&gt;=$E3 , G$3&lt;=$F3)"</formula>
    </cfRule>
  </conditionalFormatting>
  <conditionalFormatting sqref="J26 J28">
    <cfRule type="expression" dxfId="2431" priority="2431">
      <formula>"'=Y(G$3&gt;=$E3 , G$3&lt;=$F3)"</formula>
    </cfRule>
  </conditionalFormatting>
  <conditionalFormatting sqref="J26 J28">
    <cfRule type="expression" dxfId="2430" priority="2430">
      <formula>"'=Y(G$3&gt;=$E3 , G$3&lt;=$F3)"</formula>
    </cfRule>
  </conditionalFormatting>
  <conditionalFormatting sqref="J26 J28">
    <cfRule type="expression" dxfId="2429" priority="2429">
      <formula>"'=Y(G$3&gt;=$E3 , G$3&lt;=$F3)"</formula>
    </cfRule>
  </conditionalFormatting>
  <conditionalFormatting sqref="J26 J28">
    <cfRule type="expression" dxfId="2428" priority="2428">
      <formula>"'=Y(G$3&gt;=$E3 , G$3&lt;=$F3)"</formula>
    </cfRule>
  </conditionalFormatting>
  <conditionalFormatting sqref="J26 J28">
    <cfRule type="expression" dxfId="2427" priority="2427">
      <formula>"'=Y(G$3&gt;=$E3 , G$3&lt;=$F3)"</formula>
    </cfRule>
  </conditionalFormatting>
  <conditionalFormatting sqref="J26 J28">
    <cfRule type="expression" dxfId="2426" priority="2426">
      <formula>"'=Y(G$3&gt;=$E3 , G$3&lt;=$F3)"</formula>
    </cfRule>
  </conditionalFormatting>
  <conditionalFormatting sqref="K26 K28">
    <cfRule type="expression" dxfId="2425" priority="2425">
      <formula>"'=Y(G$3&gt;=$E3 , G$3&lt;=$F3)"</formula>
    </cfRule>
  </conditionalFormatting>
  <conditionalFormatting sqref="J26 J28">
    <cfRule type="expression" dxfId="2424" priority="2424">
      <formula>"'=Y(G$3&gt;=$E3 , G$3&lt;=$F3)"</formula>
    </cfRule>
  </conditionalFormatting>
  <conditionalFormatting sqref="J26 J28">
    <cfRule type="expression" dxfId="2423" priority="2423">
      <formula>"'=Y(G$3&gt;=$E3 , G$3&lt;=$F3)"</formula>
    </cfRule>
  </conditionalFormatting>
  <conditionalFormatting sqref="R30 R34 R38 R42 R46 R50 R54 R60 R64">
    <cfRule type="expression" dxfId="2422" priority="2422">
      <formula>"'=Y(G$3&gt;=$E3 , G$3&lt;=$F3)"</formula>
    </cfRule>
  </conditionalFormatting>
  <conditionalFormatting sqref="T30 T34 T42 T46 T50 T54 T60 T64">
    <cfRule type="expression" dxfId="2421" priority="2421">
      <formula>"'=Y(G$3&gt;=$E3 , G$3&lt;=$F3)"</formula>
    </cfRule>
  </conditionalFormatting>
  <conditionalFormatting sqref="N30 N34 N38 N42 N46 N50 N54 N60 N64">
    <cfRule type="expression" dxfId="2420" priority="2420">
      <formula>"'=Y(G$3&gt;=$E3 , G$3&lt;=$F3)"</formula>
    </cfRule>
  </conditionalFormatting>
  <conditionalFormatting sqref="P30 P34 P38 P42 P46 P50 P54 P60 P64">
    <cfRule type="expression" dxfId="2419" priority="2419">
      <formula>"'=Y(G$3&gt;=$E3 , G$3&lt;=$F3)"</formula>
    </cfRule>
  </conditionalFormatting>
  <conditionalFormatting sqref="J32 J36 J40 J44 J48 J52 J56 J58 J62 J66">
    <cfRule type="expression" dxfId="2418" priority="2418">
      <formula>"'=Y(G$3&gt;=$E3 , G$3&lt;=$F3)"</formula>
    </cfRule>
  </conditionalFormatting>
  <conditionalFormatting sqref="N32 N36 N40 N44 N48 N52 N58 N62 N66 N56">
    <cfRule type="expression" dxfId="2417" priority="2417">
      <formula>"'=Y(G$3&gt;=$E3 , G$3&lt;=$F3)"</formula>
    </cfRule>
  </conditionalFormatting>
  <conditionalFormatting sqref="F32 F36 F40 F44 F48 F52 F56 F58 F62 F66">
    <cfRule type="expression" dxfId="2416" priority="2416">
      <formula>"'=Y(G$3&gt;=$E3 , G$3&lt;=$F3)"</formula>
    </cfRule>
  </conditionalFormatting>
  <conditionalFormatting sqref="F30 F34 F38 F42 F46 F50 F54 F60 F64">
    <cfRule type="expression" dxfId="2415" priority="2415">
      <formula>"'=Y(G$3&gt;=$E3 , G$3&lt;=$F3)"</formula>
    </cfRule>
  </conditionalFormatting>
  <conditionalFormatting sqref="J30 J38 J42 J46 J50 J54 J60 J64 J34">
    <cfRule type="expression" dxfId="2414" priority="2414">
      <formula>"'=Y(G$3&gt;=$E3 , G$3&lt;=$F3)"</formula>
    </cfRule>
  </conditionalFormatting>
  <conditionalFormatting sqref="Z30 Z34 Z38 Z42 Z46 Z50 Z54 Z60 Z64">
    <cfRule type="expression" dxfId="2413" priority="2413">
      <formula>"'=Y(G$3&gt;=$E3 , G$3&lt;=$F3)"</formula>
    </cfRule>
  </conditionalFormatting>
  <conditionalFormatting sqref="V32 V36 V40 V44 V48 V52 V56 V58 V62 V66 Z32 Z36 Z40 Z44 Z48 Z52 Z56 Z58 Z62 Z66">
    <cfRule type="expression" dxfId="2412" priority="2412">
      <formula>"'=Y(G$3&gt;=$E3 , G$3&lt;=$F3)"</formula>
    </cfRule>
  </conditionalFormatting>
  <conditionalFormatting sqref="J30 J38 J42 J46 J50 J54 J60 J64 J34">
    <cfRule type="expression" dxfId="2411" priority="2409">
      <formula>"'=Y(G$3&gt;=$E3 , G$3&lt;=$F3)"</formula>
    </cfRule>
  </conditionalFormatting>
  <conditionalFormatting sqref="N30 N34 N38 N42 N46 N50 N54 N60 N64">
    <cfRule type="expression" dxfId="2410" priority="2411">
      <formula>"'=Y(G$3&gt;=$E3 , G$3&lt;=$F3)"</formula>
    </cfRule>
  </conditionalFormatting>
  <conditionalFormatting sqref="P30 P34 P38 P42 P46 P50 P54 P60 P64">
    <cfRule type="expression" dxfId="2409" priority="2410">
      <formula>"'=Y(G$3&gt;=$E3 , G$3&lt;=$F3)"</formula>
    </cfRule>
  </conditionalFormatting>
  <conditionalFormatting sqref="L30 L34 L38 L42 L46 L50 L54 L60 L64">
    <cfRule type="expression" dxfId="2408" priority="2408">
      <formula>"'=Y(G$3&gt;=$E3 , G$3&lt;=$F3)"</formula>
    </cfRule>
  </conditionalFormatting>
  <conditionalFormatting sqref="V30 V34 V38 V42 V46 V50 V54 V60 V64">
    <cfRule type="expression" dxfId="2407" priority="2407">
      <formula>"'=Y(G$3&gt;=$E3 , G$3&lt;=$F3)"</formula>
    </cfRule>
  </conditionalFormatting>
  <conditionalFormatting sqref="R30 R34 R38 R42 R46 R50 R54 R60 R64 R32 R36 R40 R48 R52 R56 R58 R62 R66 Q44:R44">
    <cfRule type="expression" dxfId="2406" priority="2406">
      <formula>"'=Y(G$3&gt;=$E3 , G$3&lt;=$F3)"</formula>
    </cfRule>
  </conditionalFormatting>
  <conditionalFormatting sqref="Z30 Z34 Z38 Z42 Z46 Z50 Z54 Z60 Z64 Z32 Z36 Z40 Z44 Z48 Z52 Z56 Z58 Z62 Z66">
    <cfRule type="expression" dxfId="2405" priority="2405">
      <formula>"'=Y(G$3&gt;=$E3 , G$3&lt;=$F3)"</formula>
    </cfRule>
  </conditionalFormatting>
  <conditionalFormatting sqref="F30 F34 F38 F42 F46 F50 F54 F60 F64 F32 F36 F40 F44 F48 F52 F56 F58 F62 F66">
    <cfRule type="expression" dxfId="2404" priority="2404">
      <formula>"'=Y(G$3&gt;=$E3 , G$3&lt;=$F3)"</formula>
    </cfRule>
  </conditionalFormatting>
  <conditionalFormatting sqref="N30 N34 N38 N42 N46 N50 N54 N60 N64 N32 N36 N40 N44 N48 N52 N58 N62 N66 N56">
    <cfRule type="expression" dxfId="2403" priority="2403">
      <formula>"'=Y(G$3&gt;=$E3 , G$3&lt;=$F3)"</formula>
    </cfRule>
  </conditionalFormatting>
  <conditionalFormatting sqref="N30 N34 N38 N42 N46 N50 N54 N60 N64 N32 N36 N40 N44 N48 N52 N58 N62 N66 N56">
    <cfRule type="expression" dxfId="2402" priority="2402">
      <formula>"'=Y(G$3&gt;=$E3 , G$3&lt;=$F3)"</formula>
    </cfRule>
  </conditionalFormatting>
  <conditionalFormatting sqref="V30 V34 V38 V42 V46 V50 V54 V60 V64 V32 V36 V40 V44 V48 V52 V56 V58 V62 V66">
    <cfRule type="expression" dxfId="2401" priority="2401">
      <formula>"'=Y(G$3&gt;=$E3 , G$3&lt;=$F3)"</formula>
    </cfRule>
  </conditionalFormatting>
  <conditionalFormatting sqref="J30 J38 J42 J46 J50 J54 J60 J64 J32 J36 J40 J44 J52 J56 J58 J62 J66 J48 J34">
    <cfRule type="expression" dxfId="2400" priority="2400">
      <formula>"'=Y(G$3&gt;=$E3 , G$3&lt;=$F3)"</formula>
    </cfRule>
  </conditionalFormatting>
  <conditionalFormatting sqref="N30 N34 N38 N42 N46 N50 N54 N60 N64 N32 N36 N40 N44 N48 N52 N58 N62 N66 N56">
    <cfRule type="expression" dxfId="2399" priority="2399">
      <formula>"'=Y(G$3&gt;=$E3 , G$3&lt;=$F3)"</formula>
    </cfRule>
  </conditionalFormatting>
  <conditionalFormatting sqref="R30 R34 R38 R42 R46 R50 R54 R60 R64 R32 R36 R40 R48 R52 R56 R58 R62 R66 Q44:R44">
    <cfRule type="expression" dxfId="2398" priority="2398">
      <formula>"'=Y(G$3&gt;=$E3 , G$3&lt;=$F3)"</formula>
    </cfRule>
  </conditionalFormatting>
  <conditionalFormatting sqref="Z30 Z34 Z38 Z42 Z46 Z50 Z54 Z60 Z64 Z32 Z36 Z40 Z44 Z48 Z52 Z56 Z58 Z62 Z66">
    <cfRule type="expression" dxfId="2397" priority="2397">
      <formula>"'=Y(G$3&gt;=$E3 , G$3&lt;=$F3)"</formula>
    </cfRule>
  </conditionalFormatting>
  <conditionalFormatting sqref="F30 F34 F38 F42 F46 F50 F54 F60 F64 F32 F36 F40 F44 F48 F52 F56 F58 F62 F66">
    <cfRule type="expression" dxfId="2396" priority="2396">
      <formula>"'=Y(G$3&gt;=$E3 , G$3&lt;=$F3)"</formula>
    </cfRule>
  </conditionalFormatting>
  <conditionalFormatting sqref="J30 J38 J42 J46 J50 J54 J60 J64 J32 J36 J40 J44 J52 J56 J58 J62 J66 J48 J34">
    <cfRule type="expression" dxfId="2395" priority="2395">
      <formula>"'=Y(G$3&gt;=$E3 , G$3&lt;=$F3)"</formula>
    </cfRule>
  </conditionalFormatting>
  <conditionalFormatting sqref="J30 J38 J42 J46 J50 J54 J60 J64 J32 J36 J40 J44 J52 J56 J58 J62 J66 J48 J34">
    <cfRule type="expression" dxfId="2394" priority="2394">
      <formula>"'=Y(G$3&gt;=$E3 , G$3&lt;=$F3)"</formula>
    </cfRule>
  </conditionalFormatting>
  <conditionalFormatting sqref="L30 L34 L38 L42 L46 L50 L54 L60 L32 L36 L40 L44 L48 L52 L58 L66 L62 L56:M56 L64">
    <cfRule type="expression" dxfId="2393" priority="2393">
      <formula>"'=Y(G$3&gt;=$E3 , G$3&lt;=$F3)"</formula>
    </cfRule>
  </conditionalFormatting>
  <conditionalFormatting sqref="N30 N34 N38 N42 N46 N50 N54 N60 N64 N32 N36 N40 N44 N48 N52 N58 N62 N66 N56">
    <cfRule type="expression" dxfId="2392" priority="2392">
      <formula>"'=Y(G$3&gt;=$E3 , G$3&lt;=$F3)"</formula>
    </cfRule>
  </conditionalFormatting>
  <conditionalFormatting sqref="V30 V34 V38 V42 V46 V50 V54 V60 V64 V32 V36 V40 V44 V48 V52 V56 V58 V62 V66">
    <cfRule type="expression" dxfId="2391" priority="2391">
      <formula>"'=Y(G$3&gt;=$E3 , G$3&lt;=$F3)"</formula>
    </cfRule>
  </conditionalFormatting>
  <conditionalFormatting sqref="N30 N34 N38 N42 N46 N50 N54 N60 N64 N32 N36 N40 N44 N48 N52 N58 N62 N66 N56">
    <cfRule type="expression" dxfId="2390" priority="2390">
      <formula>"'=Y(G$3&gt;=$E3 , G$3&lt;=$F3)"</formula>
    </cfRule>
  </conditionalFormatting>
  <conditionalFormatting sqref="R30 R34 R38 R42 R46 R50 R54 R60 R64 R32 R36 R40 R48 R52 R56 R58 R62 R66 Q44:R44">
    <cfRule type="expression" dxfId="2389" priority="2389">
      <formula>"'=Y(G$3&gt;=$E3 , G$3&lt;=$F3)"</formula>
    </cfRule>
  </conditionalFormatting>
  <conditionalFormatting sqref="Z30 Z34 Z38 Z42 Z46 Z50 Z54 Z60 Z64 Z32 Z36 Z40 Z44 Z48 Z52 Z56 Z58 Z62 Z66">
    <cfRule type="expression" dxfId="2388" priority="2388">
      <formula>"'=Y(G$3&gt;=$E3 , G$3&lt;=$F3)"</formula>
    </cfRule>
  </conditionalFormatting>
  <conditionalFormatting sqref="F30 F34 F38 F42 F46 F50 F54 F60 F64 F32 F36 F40 F44 F48 F52 F56 F58 F62 F66">
    <cfRule type="expression" dxfId="2387" priority="2387">
      <formula>"'=Y(G$3&gt;=$E3 , G$3&lt;=$F3)"</formula>
    </cfRule>
  </conditionalFormatting>
  <conditionalFormatting sqref="J30 J38 J42 J46 J50 J54 J60 J64 J32 J36 J40 J44 J52 J56 J58 J62 J66 J48 J34">
    <cfRule type="expression" dxfId="2386" priority="2386">
      <formula>"'=Y(G$3&gt;=$E3 , G$3&lt;=$F3)"</formula>
    </cfRule>
  </conditionalFormatting>
  <conditionalFormatting sqref="N30 N34 N38 N42 N46 N50 N54 N60 N64 N32 N36 N40 N44 N48 N52 N58 N62 N66 N56">
    <cfRule type="expression" dxfId="2385" priority="2385">
      <formula>"'=Y(G$3&gt;=$E3 , G$3&lt;=$F3)"</formula>
    </cfRule>
  </conditionalFormatting>
  <conditionalFormatting sqref="V30 V34 V38 V42 V46 V50 V54 V60 V64 V32 V36 V40 V44 V48 V52 V56 V58 V62 V66 Z30 Z34 Z38 Z42 Z46 Z50 Z54 Z60 Z64 Z32 Z36 Z40 Z44 Z48 Z52 Z56 Z58 Z62 Z66">
    <cfRule type="expression" dxfId="2384" priority="2384">
      <formula>"'=Y(G$3&gt;=$E3 , G$3&lt;=$F3)"</formula>
    </cfRule>
  </conditionalFormatting>
  <conditionalFormatting sqref="F30 F34 F38 F42 F46 F50 F54 F60 F64 F32 F36 F40 F44 F48 F52 F56 F58 F62 F66">
    <cfRule type="expression" dxfId="2383" priority="2383">
      <formula>"'=Y(G$3&gt;=$E3 , G$3&lt;=$F3)"</formula>
    </cfRule>
  </conditionalFormatting>
  <conditionalFormatting sqref="J30 J38 J42 J46 J50 J54 J60 J64 J32 J36 J40 J44 J52 J56 J58 J62 J66 J48 J34">
    <cfRule type="expression" dxfId="2382" priority="2382">
      <formula>"'=Y(G$3&gt;=$E3 , G$3&lt;=$F3)"</formula>
    </cfRule>
  </conditionalFormatting>
  <conditionalFormatting sqref="N30 N34 N38 N42 N46 N50 N54 N60 N64 N32 N36 N40 N44 N48 N52 N58 N62 N66 R30 R34 R38 R42 R46 R50 R54 R60 R64 R32 R36 R40 R48 R52 R56 R58 R62 R66 V30 V34 V38 V42 V46 V50 V54 V60 V64 V32 V36 V40 V44 V48 V52 V56 V58 V62 V66 Z30 Z34 Z38 Z42 Z46 Z50 Z54 Z60 Z64 Z32 Z36 Z40 Z44 Z48 Z52 Z56 Z58 Z62 Z66 N56 Q44:R44">
    <cfRule type="expression" dxfId="2381" priority="2381">
      <formula>"'=Y(G$3&gt;=$E3 , G$3&lt;=$F3)"</formula>
    </cfRule>
  </conditionalFormatting>
  <conditionalFormatting sqref="J30 J38 J42 J46 J50 J54 J60 J64 J32 J36 J40 J44 J52 J56 J58 J62 J66 J48 J34">
    <cfRule type="expression" dxfId="2380" priority="2379">
      <formula>"'=Y(G$3&gt;=$E3 , G$3&lt;=$F3)"</formula>
    </cfRule>
  </conditionalFormatting>
  <conditionalFormatting sqref="F30 F34 F38 F42 F46 F50 F54 F60 F64 F32 F36 F40 F44 F48 F52 F56 F58 F62 F66">
    <cfRule type="expression" dxfId="2379" priority="2380">
      <formula>"'=Y(G$3&gt;=$E3 , G$3&lt;=$F3)"</formula>
    </cfRule>
  </conditionalFormatting>
  <conditionalFormatting sqref="N30 N34 N38 N42 N46 N50 N54 N60 N64 N32 N36 N40 N44 N48 N52 N58 N62 N66 R30 R34 R38 R42 R46 R50 R54 R60 R64 R32 R36 R40 R48 R52 R56 R58 R62 R66 V30 V34 V38 V42 V46 V50 V54 V60 V64 V32 V36 V40 V44 V48 V52 V56 V58 V62 V66 Z30 Z34 Z38 Z42 Z46 Z50 Z54 Z60 Z64 Z32 Z36 Z40 Z44 Z48 Z52 Z56 Z58 Z62 Z66 N56 Q44:R44">
    <cfRule type="expression" dxfId="2378" priority="2378">
      <formula>"'=Y(G$3&gt;=$E3 , G$3&lt;=$F3)"</formula>
    </cfRule>
  </conditionalFormatting>
  <conditionalFormatting sqref="J30 J38 J42 J46 J50 J54 J60 J64 J32 J36 J40 J44 J52 J56 J58 J62 J66 J48 J34">
    <cfRule type="expression" dxfId="2377" priority="2377">
      <formula>"'=Y(G$3&gt;=$E3 , G$3&lt;=$F3)"</formula>
    </cfRule>
  </conditionalFormatting>
  <conditionalFormatting sqref="N30 N34 N38 N42 N46 N50 N54 N60 N64 N32 N36 N40 N44 N48 N52 N58 N62 N66 R30 R34 R38 R42 R46 R50 R54 R60 R64 R32 R36 R40 R48 R52 R56 R58 R62 R66 V30 V34 V38 V42 V46 V50 V54 V60 V64 V32 V36 V40 V44 V48 V52 V56 V58 V62 V66 Z30 Z34 Z38 Z42 Z46 Z50 Z54 Z60 Z64 Z32 Z36 Z40 Z44 Z48 Z52 Z56 Z58 Z62 Z66 N56 Q44:R44">
    <cfRule type="expression" dxfId="2376" priority="2376">
      <formula>"'=Y(G$3&gt;=$E3 , G$3&lt;=$F3)"</formula>
    </cfRule>
  </conditionalFormatting>
  <conditionalFormatting sqref="J30 J38 J42 J46 J50 J54 J60 J64 J32 J36 J40 J44 J52 J56 J58 J62 J66 N30 N34 N38 N42 N46 N50 N54 N60 N64 N32 N36 N40 N44 N48 N52 N58 N62 R30 R34 R38 R42 R46 R50 R54 R60 R64 R32 R36 R40 R48 R52 R56 R58 R62 R66 V30 V34 V38 V42 V46 V50 V54 V60 V64 V32 V36 V40 V44 V48 V52 V56 V58 V62 V66 Z30 Z34 Z38 Z42 Z46 Z50 Z54 Z60 Z64 Z32 Z36 Z40 Z44 Z48 Z52 Z56 Z58 Z62 Z66 J48 J34 N56 N66 Q44:R44">
    <cfRule type="expression" dxfId="2375" priority="2375">
      <formula>"'=Y(G$3&gt;=$E3 , G$3&lt;=$F3)"</formula>
    </cfRule>
  </conditionalFormatting>
  <conditionalFormatting sqref="J30 J38 J42 J46 J50 J54 J60 J64 J32 J36 J40 J44 J52 J56 J58 J62 J66 N30 N34 N38 N42 N46 N50 N54 N60 N64 N32 N36 N40 N44 N48 N52 N58 N62 R30 R34 R38 R42 R46 R50 R54 R60 R64 R32 R36 R40 R48 R52 R56 R58 R62 R66 V30 V34 V38 V42 V46 V50 V54 V60 V64 V32 V36 V40 V44 V48 V52 V56 V58 V62 V66 Z30 Z34 Z38 Z42 Z46 Z50 Z54 Z60 Z64 Z32 Z36 Z40 Z44 Z48 Z52 Z56 Z58 Z62 Z66 J48 J34 N56 N66 Q44:R44">
    <cfRule type="expression" dxfId="2374" priority="2374">
      <formula>"'=Y(G$3&gt;=$E3 , G$3&lt;=$F3)"</formula>
    </cfRule>
  </conditionalFormatting>
  <conditionalFormatting sqref="G30:I30 G34:I34 G38:I38 G46:I46 G54:I54 G64:I64 G44:I44 G48:I48 G56:I56 G58:I58 G66:I66 G42:I42 G32:I32 G40:I40 G50:I50 G60:I60 G62:I62 G52:I52 G36:I36">
    <cfRule type="expression" dxfId="2373" priority="2373">
      <formula>"'=Y(G$3&gt;=$E3 , G$3&lt;=$F3)"</formula>
    </cfRule>
  </conditionalFormatting>
  <conditionalFormatting sqref="J30 J38 J42 J46 J50 J54 J60 J64 J32 J36 J40 J44 J52 J56 J58 J62 J66 J48 J34">
    <cfRule type="expression" dxfId="2372" priority="2372">
      <formula>"'=Y(G$3&gt;=$E3 , G$3&lt;=$F3)"</formula>
    </cfRule>
  </conditionalFormatting>
  <conditionalFormatting sqref="N30 N34 N38 N42 N46 N50 N54 N60 N64 N32 N36 N40 N44 N48 N52 N58 N62 N66 R30 R34 R38 R42 R46 R50 R54 R60 R64 R32 R36 R40 R48 R52 R56 R58 R62 R66 V30 V34 V38 V42 V46 V50 V54 V60 V64 V32 V36 V40 V44 V48 V52 V56 V58 V62 V66 Z30 Z34 Z38 Z42 Z46 Z50 Z54 Z60 Z64 Z32 Z36 Z40 Z44 Z48 Z52 Z56 Z58 Z62 Z66 N56 Q44:R44">
    <cfRule type="expression" dxfId="2371" priority="2371">
      <formula>"'=Y(G$3&gt;=$E3 , G$3&lt;=$F3)"</formula>
    </cfRule>
  </conditionalFormatting>
  <conditionalFormatting sqref="J30 J38 J42 J46 J50 J54 J60 J64 J32 J36 J40 J44 J52 J56 J58 J62 J66 N30 N34 N38 N42 N46 N50 N54 N60 N64 N32 N36 N40 N44 N48 N52 N58 N62 R30 R34 R38 R42 R46 R50 R54 R60 R64 R32 R36 R40 R48 R52 R56 R58 R62 R66 V30 V34 V38 V42 V46 V50 V54 V60 V64 V32 V36 V40 V44 V48 V52 V56 V58 V62 V66 Z30 Z34 Z38 Z42 Z46 Z50 Z54 Z60 Z64 Z32 Z36 Z40 Z44 Z48 Z52 Z56 Z58 Z62 Z66 J48 J34 N56 N66 Q44:R44">
    <cfRule type="expression" dxfId="2370" priority="2370">
      <formula>"'=Y(G$3&gt;=$E3 , G$3&lt;=$F3)"</formula>
    </cfRule>
  </conditionalFormatting>
  <conditionalFormatting sqref="J30 J38 J42 J46 J50 J54 J60 J64 J32 J36 J40 J44 J52 J56 J58 J62 J66 N30 N34 N38 N42 N46 N50 N54 N60 N64 N32 N36 N40 N44 N48 N52 N58 N62 R30 R34 R38 R42 R46 R50 R54 R60 R64 R32 R36 R40 R48 R52 R56 R58 R62 R66 V30 V34 V38 V42 V46 V50 V54 V60 V64 V32 V36 V40 V44 V48 V52 V56 V58 V62 V66 Z30 Z34 Z38 Z42 Z46 Z50 Z54 Z60 Z64 Z32 Z36 Z40 Z44 Z48 Z52 Z56 Z58 Z62 Z66 J48 J34 N56 N66 Q44:R44">
    <cfRule type="expression" dxfId="2369" priority="2369">
      <formula>"'=Y(G$3&gt;=$E3 , G$3&lt;=$F3)"</formula>
    </cfRule>
  </conditionalFormatting>
  <conditionalFormatting sqref="G30:I30 G34:I34 G38:I38 G46:I46 G54:I54 G64:I64 G44:I44 G48:I48 G56:I56 G58:I58 G66:I66 G42:J42 G32:I32 G40:I40 G50:I50 G60:I60 G62:I62 G52:I52 G36:I36">
    <cfRule type="expression" dxfId="2368" priority="2368">
      <formula>"'=Y(G$3&gt;=$E3 , G$3&lt;=$F3)"</formula>
    </cfRule>
  </conditionalFormatting>
  <conditionalFormatting sqref="J30 J38 J42 J46 J50 J54 J60 J64 J32 J36 J40 J44 J52 J56 J58 J62 J66 J48 J34">
    <cfRule type="expression" dxfId="2367" priority="2367">
      <formula>"'=Y(G$3&gt;=$E3 , G$3&lt;=$F3)"</formula>
    </cfRule>
  </conditionalFormatting>
  <conditionalFormatting sqref="N30 N34 N38 N42 N46 N50 N54 N60 N64 N32 N36 N40 N44 N48 N52 N58 N62 N66 R30 R34 R38 R42 R46 R50 R54 R60 R64 R32 R36 R40 R48 R52 R56 R58 R62 R66 V30 V34 V38 V42 V46 V50 V54 V60 V64 V32 V36 V40 V44 V48 V52 V56 V58 V62 V66 Z30 Z34 Z38 Z42 Z46 Z50 Z54 Z60 Z64 Z32 Z36 Z40 Z44 Z48 Z52 Z56 Z58 Z62 Z66 N56 Q44:R44">
    <cfRule type="expression" dxfId="2366" priority="2366">
      <formula>"'=Y(G$3&gt;=$E3 , G$3&lt;=$F3)"</formula>
    </cfRule>
  </conditionalFormatting>
  <conditionalFormatting sqref="F30 F34 F38 F42 F46 F50 F54 F60 F64 F32 F36 F40 F44 F48 F52 F56 F58 F62 F66">
    <cfRule type="expression" dxfId="2365" priority="2365">
      <formula>"'=Y(G$3&gt;=$E3 , G$3&lt;=$F3)"</formula>
    </cfRule>
  </conditionalFormatting>
  <conditionalFormatting sqref="J30 J38 J42 J46 J50 J54 J60 J64 J32 J36 J40 J44 J52 J56 J58 J62 J66 N30 N34 N38 N42 N46 N50 N54 N60 N64 N32 N36 N40 N44 N48 N52 N58 N62 R30 R34 R38 R42 R46 R50 R54 R60 R64 R32 R36 R40 R48 R52 R56 R58 R62 R66 V30 V34 V38 V42 V46 V50 V54 V60 V64 V32 V36 V40 V44 V48 V52 V56 V58 V62 V66 Z30 Z34 Z38 Z42 Z46 Z50 Z54 Z60 Z64 Z32 Z36 Z40 Z44 Z48 Z52 Z56 Z58 Z62 Z66 J48 J34 N56 N66 Q44:R44">
    <cfRule type="expression" dxfId="2364" priority="2364">
      <formula>"'=Y(G$3&gt;=$E3 , G$3&lt;=$F3)"</formula>
    </cfRule>
  </conditionalFormatting>
  <conditionalFormatting sqref="J30 J38 J42 J46 J50 J54 J60 J64 J32 J36 J40 J44 J52 J56 J58 J62 J66 N30 N34 N38 N42 N46 N50 N54 N60 N64 N32 N36 N40 N44 N48 N52 N58 N62 R30 R34 R38 R42 R46 R50 R54 R60 R64 R32 R36 R40 R48 R52 R56 R58 R62 R66 V30 V34 V38 V42 V46 V50 V54 V60 V64 V32 V36 V40 V44 V48 V52 V56 V58 V62 V66 Z30 Z34 Z38 Z42 Z46 Z50 Z54 Z60 Z64 Z32 Z36 Z40 Z44 Z48 Z52 Z56 Z58 Z62 Z66 J48 J34 N56 N66 Q44:R44">
    <cfRule type="expression" dxfId="2363" priority="2363">
      <formula>"'=Y(G$3&gt;=$E3 , G$3&lt;=$F3)"</formula>
    </cfRule>
  </conditionalFormatting>
  <conditionalFormatting sqref="G30:I30 G34:I34 G38:I38 G46:I46 G54:I54 G64:I64 G44:I44 G48:I48 G56:I56 G58:I58 G66:I66 G42:J42 G32:I32 G40:I40 G50:I50 G60:I60 G62:I62 G52:I52 G36:I36">
    <cfRule type="expression" dxfId="2362" priority="2362">
      <formula>"'=Y(G$3&gt;=$E3 , G$3&lt;=$F3)"</formula>
    </cfRule>
  </conditionalFormatting>
  <conditionalFormatting sqref="J30 J38 J42 J46 J50 J54 J60 J64 J32 J36 J40 J44 J52 J56 J58 J62 J66 N30 N34 N38 N42 N46 N50 N54 N60 N64 N32 N36 N40 N44 N48 N52 N58 N62 R30 R34 R38 R42 R46 R50 R54 R60 R64 R32 R36 R40 R48 R52 R56 R58 R62 R66 V30 V34 V38 V42 V46 V50 V54 V60 V64 V32 V36 V40 V44 V48 V52 V56 V58 V62 V66 Z30 Z34 Z38 Z42 Z46 Z50 Z54 Z60 Z64 Z32 Z36 Z40 Z44 Z48 Z52 Z56 Z58 Z62 Z66 J48 J34 N56 N66 Q44:R44">
    <cfRule type="expression" dxfId="2361" priority="2361">
      <formula>"'=Y(G$3&gt;=$E3 , G$3&lt;=$F3)"</formula>
    </cfRule>
  </conditionalFormatting>
  <conditionalFormatting sqref="J30 J38 J42 J46 J50 J54 J60 J64 J32 J36 J40 J44 J52 J56 J58 J62 J66 N30 N34 N38 N42 N46 N50 N54 N60 N64 N32 N36 N40 N44 N48 N52 N58 N62 R30 R34 R38 R42 R46 R50 R54 R60 R64 R32 R36 R40 R48 R52 R56 R58 R62 R66 V30 V34 V38 V42 V46 V50 V54 V60 V64 V32 V36 V40 V44 V48 V52 V56 V58 V62 V66 Z30 Z34 Z38 Z42 Z46 Z50 Z54 Z60 Z64 Z32 Z36 Z40 Z44 Z48 Z52 Z56 Z58 Z62 Z66 J48 J34 N56 N66 Q44:R44">
    <cfRule type="expression" dxfId="2360" priority="2360">
      <formula>"'=Y(G$3&gt;=$E3 , G$3&lt;=$F3)"</formula>
    </cfRule>
  </conditionalFormatting>
  <conditionalFormatting sqref="G30:I30 G34:I34 G38:I38 G46:I46 G54:I54 G64:I64 G44:I44 G48:I48 G56:I56 G58:I58 G66:I66 G42:J42 G32:I32 G40:I40 G50:I50 G60:I60 G62:I62 G52:I52 G36:I36">
    <cfRule type="expression" dxfId="2359" priority="2359">
      <formula>"'=Y(G$3&gt;=$E3 , G$3&lt;=$F3)"</formula>
    </cfRule>
  </conditionalFormatting>
  <conditionalFormatting sqref="J30 J38 J42 J46 J50 J54 J60 J64 J32 J36 J40 J44 J52 J56 J58 J62 J66 N30 N34 N38 N42 N46 N50 N54 N60 N64 N32 N36 N40 N44 N48 N52 N58 N62 R30 R34 R38 R42 R46 R50 R54 R60 R64 R32 R36 R40 R48 R52 R56 R58 R62 R66 V30 V34 V38 V42 V46 V50 V54 V60 V64 V32 V36 V40 V44 V48 V52 V56 V58 V62 V66 Z30 Z34 Z38 Z42 Z46 Z50 Z54 Z60 Z64 Z32 Z36 Z40 Z44 Z48 Z52 Z56 Z58 Z62 Z66 J48 J34 N56 N66 Q44:R44">
    <cfRule type="expression" dxfId="2358" priority="2358">
      <formula>"'=Y(G$3&gt;=$E3 , G$3&lt;=$F3)"</formula>
    </cfRule>
  </conditionalFormatting>
  <conditionalFormatting sqref="G30:I30 G34:I34 G38:I38 G46:I46 G54:I54 G64:I64 G44:I44 G48:I48 G56:I56 G58:I58 G66:I66 G42:J42 G32:I32 G40:I40 G50:I50 G60:I60 G62:I62 G52:I52 G36:I36">
    <cfRule type="expression" dxfId="2357" priority="2357">
      <formula>"'=Y(G$3&gt;=$E3 , G$3&lt;=$F3)"</formula>
    </cfRule>
  </conditionalFormatting>
  <conditionalFormatting sqref="J30 J38 J42 J46 J50 J54 J60 J64 J32 J36 J40 J44 J52 J56 J58 J62 J66 N30 N34 N38 N42 N46 N50 N54 N60 N64 N32 N36 N40 N44 N48 N52 N58 N62 R30 R34 R38 R42 R46 R50 R54 R60 R64 R32 R36 R40 R48 R52 R56 R58 R62 R66 V30 V34 V38 V42 V46 V50 V54 V60 V64 V32 V36 V40 V44 V48 V52 V56 V58 V62 V66 Z30 Z34 Z38 Z42 Z46 Z50 Z54 Z60 Z64 Z32 Z36 Z40 Z44 Z48 Z52 Z56 Z58 Z62 Z66 J48 J34 N56 N66 Q44:R44">
    <cfRule type="expression" dxfId="2356" priority="2356">
      <formula>"'=Y(G$3&gt;=$E3 , G$3&lt;=$F3)"</formula>
    </cfRule>
  </conditionalFormatting>
  <conditionalFormatting sqref="J30 J38 J42 J46 J50 J54 J60 J64 J32 J36 J40 J44 J52 J56 J58 J62 J66 N30 N34 N38 N42 N46 N50 N54 N60 N64 N32 N36 N40 N44 N48 N52 N58 N62 R30 R34 R38 R42 R46 R50 R54 R60 R64 R32 R36 R40 R48 R52 R56 R58 R62 R66 V30 V34 V38 V42 V46 V50 V54 V60 V64 V32 V36 V40 V44 V48 V52 V56 V58 V62 V66 Z30 Z34 Z38 Z42 Z46 Z50 Z54 Z60 Z64 Z32 Z36 Z40 Z44 Z48 Z52 Z56 Z58 Z62 Z66 J48 J34 N56 N66 Q44:R44">
    <cfRule type="expression" dxfId="2355" priority="2355">
      <formula>"'=Y(G$3&gt;=$E3 , G$3&lt;=$F3)"</formula>
    </cfRule>
  </conditionalFormatting>
  <conditionalFormatting sqref="J30 J38 J42 J46 J50 J54 J60 J64 J32 J36 J40 J44 J52 J56 J58 J62 J66 N30 N34 N38 N42 N46 N50 N54 N60 N64 N32 N36 N40 N44 N48 N52 N58 N62 R30 R34 R38 R42 R46 R50 R54 R60 R64 R32 R36 R40 R48 R52 R56 R58 R62 R66 V30 V34 V38 V42 V46 V50 V54 V60 V64 V32 V36 V40 V44 V48 V52 V56 V58 V62 V66 Z30 Z34 Z38 Z42 Z46 Z50 Z54 Z60 Z64 Z32 Z36 Z40 Z44 Z48 Z52 Z56 Z58 Z62 Z66 J48 J34 N56 N66 Q44:R44">
    <cfRule type="expression" dxfId="2354" priority="2354">
      <formula>"'=Y(G$3&gt;=$E3 , G$3&lt;=$F3)"</formula>
    </cfRule>
  </conditionalFormatting>
  <conditionalFormatting sqref="J30 J38 J42 J46 J50 J54 J60 J64 J32 J36 J40 J44 J52 J56 J58 J62 J66 N30 N34 N38 N42 N46 N50 N54 N60 N64 N32 N36 N40 N44 N48 N52 N58 N62 R30 R34 R38 R42 R46 R50 R54 R60 R64 R32 R36 R40 R48 R52 R56 R58 R62 R66 V30 V34 V38 V42 V46 V50 V54 V60 V64 V32 V36 V40 V44 V48 V52 V56 V58 V62 V66 Z30 Z34 Z38 Z42 Z46 Z50 Z54 Z60 Z64 Z32 Z36 Z40 Z44 Z48 Z52 Z56 Z58 Z62 Z66 J48 J34 N56 N66 Q44:R44">
    <cfRule type="expression" dxfId="2353" priority="2353">
      <formula>"'=Y(G$3&gt;=$E3 , G$3&lt;=$F3)"</formula>
    </cfRule>
  </conditionalFormatting>
  <conditionalFormatting sqref="K30:M30 K34:M34 K38:M38 K42:M42 K46:M46 K50:M50 K54:M54 K60:M60 K32:M32 K36:M36 K40:M40 K44:M44 K52:M52 K58:M58 K66:M66 K48:M48 K62:M62 K56:M56 K64:M64">
    <cfRule type="expression" dxfId="2352" priority="2352">
      <formula>"'=Y(G$3&gt;=$E3 , G$3&lt;=$F3)"</formula>
    </cfRule>
  </conditionalFormatting>
  <conditionalFormatting sqref="O30:Q30 O34:Q34 O38:Q38 O42:Q42 O46:Q46 O50:Q50 O54:Q54 O60:Q60 O64:Q64 O32:Q32 O36:Q36 O40:Q40 O44:Q44 O48:Q48 O52:Q52 O58:Q58 O66:Q66 O56:Q56 O62:Q62">
    <cfRule type="expression" dxfId="2351" priority="2351">
      <formula>"'=Y(G$3&gt;=$E3 , G$3&lt;=$F3)"</formula>
    </cfRule>
  </conditionalFormatting>
  <conditionalFormatting sqref="S34:U34 S42:U42 S46:T46 S50:U50 S54:U54 S60:U60 S64:U64 S32:U32 S36:U36 S40:U40 S44:U44 S48:T48 S52:U52 S56:U56 S58:U58 S62:U62 S66:U66 Q30:U30">
    <cfRule type="expression" dxfId="2350" priority="2350">
      <formula>"'=Y(G$3&gt;=$E3 , G$3&lt;=$F3)"</formula>
    </cfRule>
  </conditionalFormatting>
  <conditionalFormatting sqref="W30:Y30 W34:Y34 W38:Y38 W42:Y42 W46:Y46 W50:Y50 W54:Y54 W60:Y60 W64:Y64 W32:Y32 W36:Y36 W40:Y40 W44:Y44 W48:Y48 W52:Y52 W56:Y56 W58:Y58 W62:Y62 W66:Y66">
    <cfRule type="expression" dxfId="2349" priority="2349">
      <formula>"'=Y(G$3&gt;=$E3 , G$3&lt;=$F3)"</formula>
    </cfRule>
  </conditionalFormatting>
  <conditionalFormatting sqref="AA30:AC30 AA34:AC34 AA38:AC38 AA42:AC42 AA46:AC46 AA50:AC50 AA54:AC54 AA60:AC60 AA64:AC64 AA32:AC32 AA36:AC36 AA40:AC40 AA44:AC44 AA48:AC48 AA52:AC52 AA56:AC56 AA58:AC58 AA62:AC62 AA66:AC66">
    <cfRule type="expression" dxfId="2348" priority="2348">
      <formula>"'=Y(G$3&gt;=$E3 , G$3&lt;=$F3)"</formula>
    </cfRule>
  </conditionalFormatting>
  <conditionalFormatting sqref="G30:I30 G34:I34 G38:I38 G46:I46 G54:I54 G64:I64 G44:I44 G48:I48 G56:I56 G58:I58 G66:I66 G42:J42 G32:I32 G40:I40 G50:I50 G60:I60 G62:I62 G52:I52 G36:I36">
    <cfRule type="expression" dxfId="2347" priority="2347">
      <formula>"'=Y(G$3&gt;=$E3 , G$3&lt;=$F3)"</formula>
    </cfRule>
  </conditionalFormatting>
  <conditionalFormatting sqref="G30:I30 G34:I34 G38:I38 G46:I46 G54:I54 G64:I64 G44:I44 G48:I48 G56:I56 G58:I58 G66:I66 G42:J42 G32:I32 G40:I40 G50:I50 G60:I60 G62:I62 G52:I52 G36:I36">
    <cfRule type="expression" dxfId="2346" priority="2346">
      <formula>"'=Y(G$3&gt;=$E3 , G$3&lt;=$F3)"</formula>
    </cfRule>
  </conditionalFormatting>
  <conditionalFormatting sqref="G30:I30 G34:I34 G38:I38 G46:I46 G54:I54 G64:I64 G44:I44 G48:I48 G56:I56 G58:I58 G66:I66 G42:J42 G32:I32 G40:I40 G50:I50 G60:I60 G62:I62 G52:I52 G36:I36">
    <cfRule type="expression" dxfId="2345" priority="2345">
      <formula>"'=Y(G$3&gt;=$E3 , G$3&lt;=$F3)"</formula>
    </cfRule>
  </conditionalFormatting>
  <conditionalFormatting sqref="J30 J38 J42 J46 J50 J54 J60 J64 J32 J36 J40 J44 J52 J56 J58 J62 J66 J48 J34">
    <cfRule type="expression" dxfId="2344" priority="2344">
      <formula>"'=Y(G$3&gt;=$E3 , G$3&lt;=$F3)"</formula>
    </cfRule>
  </conditionalFormatting>
  <conditionalFormatting sqref="J30 J38 J42 J46 J50 J54 J60 J64 J32 J36 J40 J44 J52 J56 J58 J62 J66 J48 J34">
    <cfRule type="expression" dxfId="2343" priority="2343">
      <formula>"'=Y(G$3&gt;=$E3 , G$3&lt;=$F3)"</formula>
    </cfRule>
  </conditionalFormatting>
  <conditionalFormatting sqref="J30 J38 J42 J46 J50 J54 J60 J64 J32 J36 J40 J44 J52 J56 J58 J62 J66 J48 J34">
    <cfRule type="expression" dxfId="2342" priority="2342">
      <formula>"'=Y(G$3&gt;=$E3 , G$3&lt;=$F3)"</formula>
    </cfRule>
  </conditionalFormatting>
  <conditionalFormatting sqref="J30 J38 J42 J46 J50 J54 J60 J64 J32 J36 J40 J44 J52 J56 J58 J62 J66 J48 J34">
    <cfRule type="expression" dxfId="2341" priority="2341">
      <formula>"'=Y(G$3&gt;=$E3 , G$3&lt;=$F3)"</formula>
    </cfRule>
  </conditionalFormatting>
  <conditionalFormatting sqref="J30 J38 J42 J46 J50 J54 J60 J64 J32 J36 J40 J44 J52 J56 J58 J62 J66 J48 J34">
    <cfRule type="expression" dxfId="2340" priority="2340">
      <formula>"'=Y(G$3&gt;=$E3 , G$3&lt;=$F3)"</formula>
    </cfRule>
  </conditionalFormatting>
  <conditionalFormatting sqref="J30 J38 J42 J46 J50 J54 J60 J64 J32 J36 J40 J44 J52 J56 J58 J62 J66 J48 J34">
    <cfRule type="expression" dxfId="2339" priority="2339">
      <formula>"'=Y(G$3&gt;=$E3 , G$3&lt;=$F3)"</formula>
    </cfRule>
  </conditionalFormatting>
  <conditionalFormatting sqref="J30 J38 J42 J46 J50 J54 J60 J64 J32 J36 J40 J44 J52 J56 J58 J62 J66 J48 J34">
    <cfRule type="expression" dxfId="2338" priority="2338">
      <formula>"'=Y(G$3&gt;=$E3 , G$3&lt;=$F3)"</formula>
    </cfRule>
  </conditionalFormatting>
  <conditionalFormatting sqref="J30 J38 J42 J46 J50 J54 J60 J64 J32 J36 J40 J44 J52 J56 J58 J62 J66 J48 J34">
    <cfRule type="expression" dxfId="2337" priority="2337">
      <formula>"'=Y(G$3&gt;=$E3 , G$3&lt;=$F3)"</formula>
    </cfRule>
  </conditionalFormatting>
  <conditionalFormatting sqref="J30 J38 J42 J46 J50 J54 J60 J64 J32 J36 J40 J44 J52 J56 J58 J62 J66 J48 J34">
    <cfRule type="expression" dxfId="2336" priority="2336">
      <formula>"'=Y(G$3&gt;=$E3 , G$3&lt;=$F3)"</formula>
    </cfRule>
  </conditionalFormatting>
  <conditionalFormatting sqref="J30 J38 J42 J46 J50 J54 J60 J64 J32 J36 J40 J44 J52 J56 J58 J62 J66 J48 J34">
    <cfRule type="expression" dxfId="2335" priority="2335">
      <formula>"'=Y(G$3&gt;=$E3 , G$3&lt;=$F3)"</formula>
    </cfRule>
  </conditionalFormatting>
  <conditionalFormatting sqref="J30 J38 J42 J46 J50 J54 J60 J64 J32 J36 J40 J44 J52 J56 J58 J62 J66 J48 J34">
    <cfRule type="expression" dxfId="2334" priority="2334">
      <formula>"'=Y(G$3&gt;=$E3 , G$3&lt;=$F3)"</formula>
    </cfRule>
  </conditionalFormatting>
  <conditionalFormatting sqref="J30 J38 J42 J46 J50 J54 J60 J64 J32 J36 J40 J44 J52 J56 J58 J62 J66 J48 J34">
    <cfRule type="expression" dxfId="2333" priority="2333">
      <formula>"'=Y(G$3&gt;=$E3 , G$3&lt;=$F3)"</formula>
    </cfRule>
  </conditionalFormatting>
  <conditionalFormatting sqref="J30 J38 J42 J46 J50 J54 J60 J64 J32 J36 J40 J44 J52 J56 J58 J62 J66 J48 J34">
    <cfRule type="expression" dxfId="2332" priority="2332">
      <formula>"'=Y(G$3&gt;=$E3 , G$3&lt;=$F3)"</formula>
    </cfRule>
  </conditionalFormatting>
  <conditionalFormatting sqref="J30 J38 J42 J46 J50 J54 J60 J64 J32 J36 J40 J44 J52 J56 J58 J62 J66 J48 J34">
    <cfRule type="expression" dxfId="2331" priority="2331">
      <formula>"'=Y(G$3&gt;=$E3 , G$3&lt;=$F3)"</formula>
    </cfRule>
  </conditionalFormatting>
  <conditionalFormatting sqref="J30 J38 J42 J46 J50 J54 J60 J64 J32 J36 J40 J44 J52 J56 J58 J62 J66 J48 J34">
    <cfRule type="expression" dxfId="2330" priority="2330">
      <formula>"'=Y(G$3&gt;=$E3 , G$3&lt;=$F3)"</formula>
    </cfRule>
  </conditionalFormatting>
  <conditionalFormatting sqref="J30 J38 J42 J46 J50 J54 J60 J64 J32 J36 J40 J44 J52 J56 J58 J62 J66 J48 J34">
    <cfRule type="expression" dxfId="2329" priority="2329">
      <formula>"'=Y(G$3&gt;=$E3 , G$3&lt;=$F3)"</formula>
    </cfRule>
  </conditionalFormatting>
  <conditionalFormatting sqref="J30 J38 J42 J46 J50 J54 J60 J64 J32 J36 J40 J44 J52 J56 J58 J62 J66 J48 J34">
    <cfRule type="expression" dxfId="2328" priority="2328">
      <formula>"'=Y(G$3&gt;=$E3 , G$3&lt;=$F3)"</formula>
    </cfRule>
  </conditionalFormatting>
  <conditionalFormatting sqref="J30 J38 J42 J46 J50 J54 J60 J64 J32 J36 J40 J44 J52 J56 J58 J62 J66 J48 J34">
    <cfRule type="expression" dxfId="2327" priority="2327">
      <formula>"'=Y(G$3&gt;=$E3 , G$3&lt;=$F3)"</formula>
    </cfRule>
  </conditionalFormatting>
  <conditionalFormatting sqref="J30 J38 J42 J46 J50 J54 J60 J64 J32 J36 J40 J44 J52 J56 J58 J62 J66 J48 J34">
    <cfRule type="expression" dxfId="2326" priority="2326">
      <formula>"'=Y(G$3&gt;=$E3 , G$3&lt;=$F3)"</formula>
    </cfRule>
  </conditionalFormatting>
  <conditionalFormatting sqref="J30 J38 J42 J46 J50 J54 J60 J64 J32 J36 J40 J44 J52 J56 J58 J62 J66 J48 J34">
    <cfRule type="expression" dxfId="2325" priority="2325">
      <formula>"'=Y(G$3&gt;=$E3 , G$3&lt;=$F3)"</formula>
    </cfRule>
  </conditionalFormatting>
  <conditionalFormatting sqref="J30 J38 J42 J46 J50 J54 J60 J64 J32 J36 J40 J44 J52 J56 J58 J62 J66 J48 J34">
    <cfRule type="expression" dxfId="2324" priority="2324">
      <formula>"'=Y(G$3&gt;=$E3 , G$3&lt;=$F3)"</formula>
    </cfRule>
  </conditionalFormatting>
  <conditionalFormatting sqref="J30 J38 J42 J46 J50 J54 J60 J64 J32 J36 J40 J44 J52 J56 J58 J62 J66 J48 J34">
    <cfRule type="expression" dxfId="2323" priority="2323">
      <formula>"'=Y(G$3&gt;=$E3 , G$3&lt;=$F3)"</formula>
    </cfRule>
  </conditionalFormatting>
  <conditionalFormatting sqref="J30 J38 J42 J46 J50 J54 J60 J64 J32 J36 J40 J44 J52 J56 J58 J62 J66 J48 J34">
    <cfRule type="expression" dxfId="2322" priority="2322">
      <formula>"'=Y(G$3&gt;=$E3 , G$3&lt;=$F3)"</formula>
    </cfRule>
  </conditionalFormatting>
  <conditionalFormatting sqref="K30 K34 K38 K42 K46 K50 K54 K60 K64 K32 K36 K40 K44 K52 K56 K58 K62 K66 K48">
    <cfRule type="expression" dxfId="2321" priority="2321">
      <formula>"'=Y(G$3&gt;=$E3 , G$3&lt;=$F3)"</formula>
    </cfRule>
  </conditionalFormatting>
  <conditionalFormatting sqref="J30 J38 J42 J46 J50 J54 J60 J64 J32 J36 J40 J44 J52 J56 J58 J62 J66 J48 J34">
    <cfRule type="expression" dxfId="2320" priority="2320">
      <formula>"'=Y(G$3&gt;=$E3 , G$3&lt;=$F3)"</formula>
    </cfRule>
  </conditionalFormatting>
  <conditionalFormatting sqref="J30 J38 J42 J46 J50 J54 J60 J64 J32 J36 J40 J44 J52 J56 J58 J62 J66 J48 J34">
    <cfRule type="expression" dxfId="2319" priority="2319">
      <formula>"'=Y(G$3&gt;=$E3 , G$3&lt;=$F3)"</formula>
    </cfRule>
  </conditionalFormatting>
  <conditionalFormatting sqref="Z86:AC86">
    <cfRule type="cellIs" dxfId="2318" priority="2317" operator="notEqual">
      <formula>$Z$80</formula>
    </cfRule>
    <cfRule type="cellIs" dxfId="2317" priority="2318" operator="equal">
      <formula>$Z$80</formula>
    </cfRule>
  </conditionalFormatting>
  <conditionalFormatting sqref="AD86">
    <cfRule type="containsText" dxfId="2316" priority="2315" operator="containsText" text="No verifica">
      <formula>NOT(ISERROR(SEARCH("No verifica",AD86)))</formula>
    </cfRule>
    <cfRule type="containsText" dxfId="2315" priority="2316" operator="containsText" text="Verifica">
      <formula>NOT(ISERROR(SEARCH("Verifica",AD86)))</formula>
    </cfRule>
  </conditionalFormatting>
  <conditionalFormatting sqref="AD66 AD58">
    <cfRule type="cellIs" dxfId="2314" priority="3180" operator="notEqual">
      <formula>#REF!</formula>
    </cfRule>
  </conditionalFormatting>
  <conditionalFormatting sqref="F28">
    <cfRule type="expression" dxfId="2313" priority="2314">
      <formula>"'=Y(G$3&gt;=$E3 , G$3&lt;=$F3)"</formula>
    </cfRule>
  </conditionalFormatting>
  <conditionalFormatting sqref="S34:U34">
    <cfRule type="expression" dxfId="2312" priority="587">
      <formula>"'=Y(G$3&gt;=$E3 , G$3&lt;=$F3)"</formula>
    </cfRule>
  </conditionalFormatting>
  <conditionalFormatting sqref="G28">
    <cfRule type="expression" dxfId="2311" priority="2313">
      <formula>"'=Y(G$3&gt;=$E3 , G$3&lt;=$F3)"</formula>
    </cfRule>
  </conditionalFormatting>
  <conditionalFormatting sqref="G28">
    <cfRule type="expression" dxfId="2310" priority="2312">
      <formula>"'=Y(G$3&gt;=$E3 , G$3&lt;=$F3)"</formula>
    </cfRule>
  </conditionalFormatting>
  <conditionalFormatting sqref="G28">
    <cfRule type="expression" dxfId="2309" priority="2311">
      <formula>"'=Y(G$3&gt;=$E3 , G$3&lt;=$F3)"</formula>
    </cfRule>
  </conditionalFormatting>
  <conditionalFormatting sqref="G28">
    <cfRule type="expression" dxfId="2308" priority="2310">
      <formula>"'=Y(G$3&gt;=$E3 , G$3&lt;=$F3)"</formula>
    </cfRule>
  </conditionalFormatting>
  <conditionalFormatting sqref="G28">
    <cfRule type="expression" dxfId="2307" priority="2309">
      <formula>"'=Y(G$3&gt;=$E3 , G$3&lt;=$F3)"</formula>
    </cfRule>
  </conditionalFormatting>
  <conditionalFormatting sqref="G28">
    <cfRule type="expression" dxfId="2306" priority="2308">
      <formula>"'=Y(G$3&gt;=$E3 , G$3&lt;=$F3)"</formula>
    </cfRule>
  </conditionalFormatting>
  <conditionalFormatting sqref="G28">
    <cfRule type="expression" dxfId="2305" priority="2307">
      <formula>"'=Y(G$3&gt;=$E3 , G$3&lt;=$F3)"</formula>
    </cfRule>
  </conditionalFormatting>
  <conditionalFormatting sqref="G28">
    <cfRule type="expression" dxfId="2304" priority="2306">
      <formula>"'=Y(G$3&gt;=$E3 , G$3&lt;=$F3)"</formula>
    </cfRule>
  </conditionalFormatting>
  <conditionalFormatting sqref="G28">
    <cfRule type="expression" dxfId="2303" priority="2305">
      <formula>"'=Y(G$3&gt;=$E3 , G$3&lt;=$F3)"</formula>
    </cfRule>
  </conditionalFormatting>
  <conditionalFormatting sqref="G30">
    <cfRule type="expression" dxfId="2302" priority="2304">
      <formula>"'=Y(G$3&gt;=$E3 , G$3&lt;=$F3)"</formula>
    </cfRule>
  </conditionalFormatting>
  <conditionalFormatting sqref="G30">
    <cfRule type="expression" dxfId="2301" priority="2303">
      <formula>"'=Y(G$3&gt;=$E3 , G$3&lt;=$F3)"</formula>
    </cfRule>
  </conditionalFormatting>
  <conditionalFormatting sqref="G30">
    <cfRule type="expression" dxfId="2300" priority="2302">
      <formula>"'=Y(G$3&gt;=$E3 , G$3&lt;=$F3)"</formula>
    </cfRule>
  </conditionalFormatting>
  <conditionalFormatting sqref="G30">
    <cfRule type="expression" dxfId="2299" priority="2301">
      <formula>"'=Y(G$3&gt;=$E3 , G$3&lt;=$F3)"</formula>
    </cfRule>
  </conditionalFormatting>
  <conditionalFormatting sqref="G30">
    <cfRule type="expression" dxfId="2298" priority="2300">
      <formula>"'=Y(G$3&gt;=$E3 , G$3&lt;=$F3)"</formula>
    </cfRule>
  </conditionalFormatting>
  <conditionalFormatting sqref="G30">
    <cfRule type="expression" dxfId="2297" priority="2299">
      <formula>"'=Y(G$3&gt;=$E3 , G$3&lt;=$F3)"</formula>
    </cfRule>
  </conditionalFormatting>
  <conditionalFormatting sqref="G30">
    <cfRule type="expression" dxfId="2296" priority="2298">
      <formula>"'=Y(G$3&gt;=$E3 , G$3&lt;=$F3)"</formula>
    </cfRule>
  </conditionalFormatting>
  <conditionalFormatting sqref="G30">
    <cfRule type="expression" dxfId="2295" priority="2297">
      <formula>"'=Y(G$3&gt;=$E3 , G$3&lt;=$F3)"</formula>
    </cfRule>
  </conditionalFormatting>
  <conditionalFormatting sqref="G30">
    <cfRule type="expression" dxfId="2294" priority="2296">
      <formula>"'=Y(G$3&gt;=$E3 , G$3&lt;=$F3)"</formula>
    </cfRule>
  </conditionalFormatting>
  <conditionalFormatting sqref="G30">
    <cfRule type="expression" dxfId="2293" priority="2295">
      <formula>"'=Y(G$3&gt;=$E3 , G$3&lt;=$F3)"</formula>
    </cfRule>
  </conditionalFormatting>
  <conditionalFormatting sqref="G30">
    <cfRule type="expression" dxfId="2292" priority="2294">
      <formula>"'=Y(G$3&gt;=$E3 , G$3&lt;=$F3)"</formula>
    </cfRule>
  </conditionalFormatting>
  <conditionalFormatting sqref="G30">
    <cfRule type="expression" dxfId="2291" priority="2293">
      <formula>"'=Y(G$3&gt;=$E3 , G$3&lt;=$F3)"</formula>
    </cfRule>
  </conditionalFormatting>
  <conditionalFormatting sqref="G30">
    <cfRule type="expression" dxfId="2290" priority="2292">
      <formula>"'=Y(G$3&gt;=$E3 , G$3&lt;=$F3)"</formula>
    </cfRule>
  </conditionalFormatting>
  <conditionalFormatting sqref="G30">
    <cfRule type="expression" dxfId="2289" priority="2291">
      <formula>"'=Y(G$3&gt;=$E3 , G$3&lt;=$F3)"</formula>
    </cfRule>
  </conditionalFormatting>
  <conditionalFormatting sqref="G30">
    <cfRule type="expression" dxfId="2288" priority="2290">
      <formula>"'=Y(G$3&gt;=$E3 , G$3&lt;=$F3)"</formula>
    </cfRule>
  </conditionalFormatting>
  <conditionalFormatting sqref="G30">
    <cfRule type="expression" dxfId="2287" priority="2289">
      <formula>"'=Y(G$3&gt;=$E3 , G$3&lt;=$F3)"</formula>
    </cfRule>
  </conditionalFormatting>
  <conditionalFormatting sqref="G30">
    <cfRule type="expression" dxfId="2286" priority="2288">
      <formula>"'=Y(G$3&gt;=$E3 , G$3&lt;=$F3)"</formula>
    </cfRule>
  </conditionalFormatting>
  <conditionalFormatting sqref="G40:I40">
    <cfRule type="expression" dxfId="2285" priority="2287">
      <formula>"'=Y(G$3&gt;=$E3 , G$3&lt;=$F3)"</formula>
    </cfRule>
  </conditionalFormatting>
  <conditionalFormatting sqref="G40:I40">
    <cfRule type="expression" dxfId="2284" priority="2286">
      <formula>"'=Y(G$3&gt;=$E3 , G$3&lt;=$F3)"</formula>
    </cfRule>
  </conditionalFormatting>
  <conditionalFormatting sqref="G40:I40">
    <cfRule type="expression" dxfId="2283" priority="2285">
      <formula>"'=Y(G$3&gt;=$E3 , G$3&lt;=$F3)"</formula>
    </cfRule>
  </conditionalFormatting>
  <conditionalFormatting sqref="G40:I40">
    <cfRule type="expression" dxfId="2282" priority="2284">
      <formula>"'=Y(G$3&gt;=$E3 , G$3&lt;=$F3)"</formula>
    </cfRule>
  </conditionalFormatting>
  <conditionalFormatting sqref="G40:I40">
    <cfRule type="expression" dxfId="2281" priority="2283">
      <formula>"'=Y(G$3&gt;=$E3 , G$3&lt;=$F3)"</formula>
    </cfRule>
  </conditionalFormatting>
  <conditionalFormatting sqref="G40:I40">
    <cfRule type="expression" dxfId="2280" priority="2282">
      <formula>"'=Y(G$3&gt;=$E3 , G$3&lt;=$F3)"</formula>
    </cfRule>
  </conditionalFormatting>
  <conditionalFormatting sqref="G40:I40">
    <cfRule type="expression" dxfId="2279" priority="2281">
      <formula>"'=Y(G$3&gt;=$E3 , G$3&lt;=$F3)"</formula>
    </cfRule>
  </conditionalFormatting>
  <conditionalFormatting sqref="G40:I40">
    <cfRule type="expression" dxfId="2278" priority="2280">
      <formula>"'=Y(G$3&gt;=$E3 , G$3&lt;=$F3)"</formula>
    </cfRule>
  </conditionalFormatting>
  <conditionalFormatting sqref="G40:I40">
    <cfRule type="expression" dxfId="2277" priority="2279">
      <formula>"'=Y(G$3&gt;=$E3 , G$3&lt;=$F3)"</formula>
    </cfRule>
  </conditionalFormatting>
  <conditionalFormatting sqref="G40:I40">
    <cfRule type="expression" dxfId="2276" priority="2278">
      <formula>"'=Y(G$3&gt;=$E3 , G$3&lt;=$F3)"</formula>
    </cfRule>
  </conditionalFormatting>
  <conditionalFormatting sqref="G40:I40">
    <cfRule type="expression" dxfId="2275" priority="2277">
      <formula>"'=Y(G$3&gt;=$E3 , G$3&lt;=$F3)"</formula>
    </cfRule>
  </conditionalFormatting>
  <conditionalFormatting sqref="G40:I40">
    <cfRule type="expression" dxfId="2274" priority="2276">
      <formula>"'=Y(G$3&gt;=$E3 , G$3&lt;=$F3)"</formula>
    </cfRule>
  </conditionalFormatting>
  <conditionalFormatting sqref="G40:I40">
    <cfRule type="expression" dxfId="2273" priority="2275">
      <formula>"'=Y(G$3&gt;=$E3 , G$3&lt;=$F3)"</formula>
    </cfRule>
  </conditionalFormatting>
  <conditionalFormatting sqref="G40:I40">
    <cfRule type="expression" dxfId="2272" priority="2274">
      <formula>"'=Y(G$3&gt;=$E3 , G$3&lt;=$F3)"</formula>
    </cfRule>
  </conditionalFormatting>
  <conditionalFormatting sqref="G40:I40">
    <cfRule type="expression" dxfId="2271" priority="2273">
      <formula>"'=Y(G$3&gt;=$E3 , G$3&lt;=$F3)"</formula>
    </cfRule>
  </conditionalFormatting>
  <conditionalFormatting sqref="G40:I40">
    <cfRule type="expression" dxfId="2270" priority="2272">
      <formula>"'=Y(G$3&gt;=$E3 , G$3&lt;=$F3)"</formula>
    </cfRule>
  </conditionalFormatting>
  <conditionalFormatting sqref="G40:I40">
    <cfRule type="expression" dxfId="2269" priority="2271">
      <formula>"'=Y(G$3&gt;=$E3 , G$3&lt;=$F3)"</formula>
    </cfRule>
  </conditionalFormatting>
  <conditionalFormatting sqref="H42">
    <cfRule type="expression" dxfId="2268" priority="2270">
      <formula>"'=Y(G$3&gt;=$E3 , G$3&lt;=$F3)"</formula>
    </cfRule>
  </conditionalFormatting>
  <conditionalFormatting sqref="H42">
    <cfRule type="expression" dxfId="2267" priority="2269">
      <formula>"'=Y(G$3&gt;=$E3 , G$3&lt;=$F3)"</formula>
    </cfRule>
  </conditionalFormatting>
  <conditionalFormatting sqref="H42">
    <cfRule type="expression" dxfId="2266" priority="2268">
      <formula>"'=Y(G$3&gt;=$E3 , G$3&lt;=$F3)"</formula>
    </cfRule>
  </conditionalFormatting>
  <conditionalFormatting sqref="H42">
    <cfRule type="expression" dxfId="2265" priority="2267">
      <formula>"'=Y(G$3&gt;=$E3 , G$3&lt;=$F3)"</formula>
    </cfRule>
  </conditionalFormatting>
  <conditionalFormatting sqref="H42">
    <cfRule type="expression" dxfId="2264" priority="2266">
      <formula>"'=Y(G$3&gt;=$E3 , G$3&lt;=$F3)"</formula>
    </cfRule>
  </conditionalFormatting>
  <conditionalFormatting sqref="H42">
    <cfRule type="expression" dxfId="2263" priority="2265">
      <formula>"'=Y(G$3&gt;=$E3 , G$3&lt;=$F3)"</formula>
    </cfRule>
  </conditionalFormatting>
  <conditionalFormatting sqref="H42">
    <cfRule type="expression" dxfId="2262" priority="2264">
      <formula>"'=Y(G$3&gt;=$E3 , G$3&lt;=$F3)"</formula>
    </cfRule>
  </conditionalFormatting>
  <conditionalFormatting sqref="H42">
    <cfRule type="expression" dxfId="2261" priority="2263">
      <formula>"'=Y(G$3&gt;=$E3 , G$3&lt;=$F3)"</formula>
    </cfRule>
  </conditionalFormatting>
  <conditionalFormatting sqref="H42">
    <cfRule type="expression" dxfId="2260" priority="2262">
      <formula>"'=Y(G$3&gt;=$E3 , G$3&lt;=$F3)"</formula>
    </cfRule>
  </conditionalFormatting>
  <conditionalFormatting sqref="H42">
    <cfRule type="expression" dxfId="2259" priority="2261">
      <formula>"'=Y(G$3&gt;=$E3 , G$3&lt;=$F3)"</formula>
    </cfRule>
  </conditionalFormatting>
  <conditionalFormatting sqref="H42">
    <cfRule type="expression" dxfId="2258" priority="2260">
      <formula>"'=Y(G$3&gt;=$E3 , G$3&lt;=$F3)"</formula>
    </cfRule>
  </conditionalFormatting>
  <conditionalFormatting sqref="H42">
    <cfRule type="expression" dxfId="2257" priority="2259">
      <formula>"'=Y(G$3&gt;=$E3 , G$3&lt;=$F3)"</formula>
    </cfRule>
  </conditionalFormatting>
  <conditionalFormatting sqref="H42">
    <cfRule type="expression" dxfId="2256" priority="2258">
      <formula>"'=Y(G$3&gt;=$E3 , G$3&lt;=$F3)"</formula>
    </cfRule>
  </conditionalFormatting>
  <conditionalFormatting sqref="H42">
    <cfRule type="expression" dxfId="2255" priority="2257">
      <formula>"'=Y(G$3&gt;=$E3 , G$3&lt;=$F3)"</formula>
    </cfRule>
  </conditionalFormatting>
  <conditionalFormatting sqref="H42">
    <cfRule type="expression" dxfId="2254" priority="2256">
      <formula>"'=Y(G$3&gt;=$E3 , G$3&lt;=$F3)"</formula>
    </cfRule>
  </conditionalFormatting>
  <conditionalFormatting sqref="H42">
    <cfRule type="expression" dxfId="2253" priority="2255">
      <formula>"'=Y(G$3&gt;=$E3 , G$3&lt;=$F3)"</formula>
    </cfRule>
  </conditionalFormatting>
  <conditionalFormatting sqref="H42">
    <cfRule type="expression" dxfId="2252" priority="2254">
      <formula>"'=Y(G$3&gt;=$E3 , G$3&lt;=$F3)"</formula>
    </cfRule>
  </conditionalFormatting>
  <conditionalFormatting sqref="H32:I32">
    <cfRule type="expression" dxfId="2251" priority="2253">
      <formula>"'=Y(G$3&gt;=$E3 , G$3&lt;=$F3)"</formula>
    </cfRule>
  </conditionalFormatting>
  <conditionalFormatting sqref="H32:I32">
    <cfRule type="expression" dxfId="2250" priority="2252">
      <formula>"'=Y(G$3&gt;=$E3 , G$3&lt;=$F3)"</formula>
    </cfRule>
  </conditionalFormatting>
  <conditionalFormatting sqref="H32:I32">
    <cfRule type="expression" dxfId="2249" priority="2251">
      <formula>"'=Y(G$3&gt;=$E3 , G$3&lt;=$F3)"</formula>
    </cfRule>
  </conditionalFormatting>
  <conditionalFormatting sqref="H32:I32">
    <cfRule type="expression" dxfId="2248" priority="2250">
      <formula>"'=Y(G$3&gt;=$E3 , G$3&lt;=$F3)"</formula>
    </cfRule>
  </conditionalFormatting>
  <conditionalFormatting sqref="H32:I32">
    <cfRule type="expression" dxfId="2247" priority="2249">
      <formula>"'=Y(G$3&gt;=$E3 , G$3&lt;=$F3)"</formula>
    </cfRule>
  </conditionalFormatting>
  <conditionalFormatting sqref="H32:I32">
    <cfRule type="expression" dxfId="2246" priority="2248">
      <formula>"'=Y(G$3&gt;=$E3 , G$3&lt;=$F3)"</formula>
    </cfRule>
  </conditionalFormatting>
  <conditionalFormatting sqref="H32:I32">
    <cfRule type="expression" dxfId="2245" priority="2247">
      <formula>"'=Y(G$3&gt;=$E3 , G$3&lt;=$F3)"</formula>
    </cfRule>
  </conditionalFormatting>
  <conditionalFormatting sqref="H32:I32">
    <cfRule type="expression" dxfId="2244" priority="2246">
      <formula>"'=Y(G$3&gt;=$E3 , G$3&lt;=$F3)"</formula>
    </cfRule>
  </conditionalFormatting>
  <conditionalFormatting sqref="H32:I32">
    <cfRule type="expression" dxfId="2243" priority="2245">
      <formula>"'=Y(G$3&gt;=$E3 , G$3&lt;=$F3)"</formula>
    </cfRule>
  </conditionalFormatting>
  <conditionalFormatting sqref="H32:I32">
    <cfRule type="expression" dxfId="2242" priority="2244">
      <formula>"'=Y(G$3&gt;=$E3 , G$3&lt;=$F3)"</formula>
    </cfRule>
  </conditionalFormatting>
  <conditionalFormatting sqref="H32:I32">
    <cfRule type="expression" dxfId="2241" priority="2243">
      <formula>"'=Y(G$3&gt;=$E3 , G$3&lt;=$F3)"</formula>
    </cfRule>
  </conditionalFormatting>
  <conditionalFormatting sqref="H32:I32">
    <cfRule type="expression" dxfId="2240" priority="2242">
      <formula>"'=Y(G$3&gt;=$E3 , G$3&lt;=$F3)"</formula>
    </cfRule>
  </conditionalFormatting>
  <conditionalFormatting sqref="H32:I32">
    <cfRule type="expression" dxfId="2239" priority="2241">
      <formula>"'=Y(G$3&gt;=$E3 , G$3&lt;=$F3)"</formula>
    </cfRule>
  </conditionalFormatting>
  <conditionalFormatting sqref="H32:I32">
    <cfRule type="expression" dxfId="2238" priority="2240">
      <formula>"'=Y(G$3&gt;=$E3 , G$3&lt;=$F3)"</formula>
    </cfRule>
  </conditionalFormatting>
  <conditionalFormatting sqref="H32:I32">
    <cfRule type="expression" dxfId="2237" priority="2239">
      <formula>"'=Y(G$3&gt;=$E3 , G$3&lt;=$F3)"</formula>
    </cfRule>
  </conditionalFormatting>
  <conditionalFormatting sqref="H32:I32">
    <cfRule type="expression" dxfId="2236" priority="2238">
      <formula>"'=Y(G$3&gt;=$E3 , G$3&lt;=$F3)"</formula>
    </cfRule>
  </conditionalFormatting>
  <conditionalFormatting sqref="H32:I32">
    <cfRule type="expression" dxfId="2235" priority="2237">
      <formula>"'=Y(G$3&gt;=$E3 , G$3&lt;=$F3)"</formula>
    </cfRule>
  </conditionalFormatting>
  <conditionalFormatting sqref="J38">
    <cfRule type="expression" dxfId="2234" priority="2236">
      <formula>"'=Y(G$3&gt;=$E3 , G$3&lt;=$F3)"</formula>
    </cfRule>
  </conditionalFormatting>
  <conditionalFormatting sqref="J38">
    <cfRule type="expression" dxfId="2233" priority="2235">
      <formula>"'=Y(G$3&gt;=$E3 , G$3&lt;=$F3)"</formula>
    </cfRule>
  </conditionalFormatting>
  <conditionalFormatting sqref="J38">
    <cfRule type="expression" dxfId="2232" priority="2234">
      <formula>"'=Y(G$3&gt;=$E3 , G$3&lt;=$F3)"</formula>
    </cfRule>
  </conditionalFormatting>
  <conditionalFormatting sqref="J38">
    <cfRule type="expression" dxfId="2231" priority="2233">
      <formula>"'=Y(G$3&gt;=$E3 , G$3&lt;=$F3)"</formula>
    </cfRule>
  </conditionalFormatting>
  <conditionalFormatting sqref="J38">
    <cfRule type="expression" dxfId="2230" priority="2232">
      <formula>"'=Y(G$3&gt;=$E3 , G$3&lt;=$F3)"</formula>
    </cfRule>
  </conditionalFormatting>
  <conditionalFormatting sqref="J38">
    <cfRule type="expression" dxfId="2229" priority="2231">
      <formula>"'=Y(G$3&gt;=$E3 , G$3&lt;=$F3)"</formula>
    </cfRule>
  </conditionalFormatting>
  <conditionalFormatting sqref="J38">
    <cfRule type="expression" dxfId="2228" priority="2230">
      <formula>"'=Y(G$3&gt;=$E3 , G$3&lt;=$F3)"</formula>
    </cfRule>
  </conditionalFormatting>
  <conditionalFormatting sqref="J38">
    <cfRule type="expression" dxfId="2227" priority="2229">
      <formula>"'=Y(G$3&gt;=$E3 , G$3&lt;=$F3)"</formula>
    </cfRule>
  </conditionalFormatting>
  <conditionalFormatting sqref="J38">
    <cfRule type="expression" dxfId="2226" priority="2228">
      <formula>"'=Y(G$3&gt;=$E3 , G$3&lt;=$F3)"</formula>
    </cfRule>
  </conditionalFormatting>
  <conditionalFormatting sqref="J38">
    <cfRule type="expression" dxfId="2225" priority="2227">
      <formula>"'=Y(G$3&gt;=$E3 , G$3&lt;=$F3)"</formula>
    </cfRule>
  </conditionalFormatting>
  <conditionalFormatting sqref="J38">
    <cfRule type="expression" dxfId="2224" priority="2226">
      <formula>"'=Y(G$3&gt;=$E3 , G$3&lt;=$F3)"</formula>
    </cfRule>
  </conditionalFormatting>
  <conditionalFormatting sqref="J38">
    <cfRule type="expression" dxfId="2223" priority="2225">
      <formula>"'=Y(G$3&gt;=$E3 , G$3&lt;=$F3)"</formula>
    </cfRule>
  </conditionalFormatting>
  <conditionalFormatting sqref="J38">
    <cfRule type="expression" dxfId="2222" priority="2224">
      <formula>"'=Y(G$3&gt;=$E3 , G$3&lt;=$F3)"</formula>
    </cfRule>
  </conditionalFormatting>
  <conditionalFormatting sqref="J38">
    <cfRule type="expression" dxfId="2221" priority="2223">
      <formula>"'=Y(G$3&gt;=$E3 , G$3&lt;=$F3)"</formula>
    </cfRule>
  </conditionalFormatting>
  <conditionalFormatting sqref="J38">
    <cfRule type="expression" dxfId="2220" priority="2222">
      <formula>"'=Y(G$3&gt;=$E3 , G$3&lt;=$F3)"</formula>
    </cfRule>
  </conditionalFormatting>
  <conditionalFormatting sqref="J38">
    <cfRule type="expression" dxfId="2219" priority="2221">
      <formula>"'=Y(G$3&gt;=$E3 , G$3&lt;=$F3)"</formula>
    </cfRule>
  </conditionalFormatting>
  <conditionalFormatting sqref="J38">
    <cfRule type="expression" dxfId="2218" priority="2220">
      <formula>"'=Y(G$3&gt;=$E3 , G$3&lt;=$F3)"</formula>
    </cfRule>
  </conditionalFormatting>
  <conditionalFormatting sqref="J38">
    <cfRule type="expression" dxfId="2217" priority="2219">
      <formula>"'=Y(G$3&gt;=$E3 , G$3&lt;=$F3)"</formula>
    </cfRule>
  </conditionalFormatting>
  <conditionalFormatting sqref="J38">
    <cfRule type="expression" dxfId="2216" priority="2218">
      <formula>"'=Y(G$3&gt;=$E3 , G$3&lt;=$F3)"</formula>
    </cfRule>
  </conditionalFormatting>
  <conditionalFormatting sqref="J38">
    <cfRule type="expression" dxfId="2215" priority="2217">
      <formula>"'=Y(G$3&gt;=$E3 , G$3&lt;=$F3)"</formula>
    </cfRule>
  </conditionalFormatting>
  <conditionalFormatting sqref="J38">
    <cfRule type="expression" dxfId="2214" priority="2216">
      <formula>"'=Y(G$3&gt;=$E3 , G$3&lt;=$F3)"</formula>
    </cfRule>
  </conditionalFormatting>
  <conditionalFormatting sqref="J38">
    <cfRule type="expression" dxfId="2213" priority="2215">
      <formula>"'=Y(G$3&gt;=$E3 , G$3&lt;=$F3)"</formula>
    </cfRule>
  </conditionalFormatting>
  <conditionalFormatting sqref="J38">
    <cfRule type="expression" dxfId="2212" priority="2214">
      <formula>"'=Y(G$3&gt;=$E3 , G$3&lt;=$F3)"</formula>
    </cfRule>
  </conditionalFormatting>
  <conditionalFormatting sqref="J38">
    <cfRule type="expression" dxfId="2211" priority="2213">
      <formula>"'=Y(G$3&gt;=$E3 , G$3&lt;=$F3)"</formula>
    </cfRule>
  </conditionalFormatting>
  <conditionalFormatting sqref="J38">
    <cfRule type="expression" dxfId="2210" priority="2212">
      <formula>"'=Y(G$3&gt;=$E3 , G$3&lt;=$F3)"</formula>
    </cfRule>
  </conditionalFormatting>
  <conditionalFormatting sqref="J34">
    <cfRule type="expression" dxfId="2209" priority="2211">
      <formula>"'=Y(G$3&gt;=$E3 , G$3&lt;=$F3)"</formula>
    </cfRule>
  </conditionalFormatting>
  <conditionalFormatting sqref="J34">
    <cfRule type="expression" dxfId="2208" priority="2210">
      <formula>"'=Y(G$3&gt;=$E3 , G$3&lt;=$F3)"</formula>
    </cfRule>
  </conditionalFormatting>
  <conditionalFormatting sqref="J34">
    <cfRule type="expression" dxfId="2207" priority="2209">
      <formula>"'=Y(G$3&gt;=$E3 , G$3&lt;=$F3)"</formula>
    </cfRule>
  </conditionalFormatting>
  <conditionalFormatting sqref="J34">
    <cfRule type="expression" dxfId="2206" priority="2208">
      <formula>"'=Y(G$3&gt;=$E3 , G$3&lt;=$F3)"</formula>
    </cfRule>
  </conditionalFormatting>
  <conditionalFormatting sqref="J34">
    <cfRule type="expression" dxfId="2205" priority="2207">
      <formula>"'=Y(G$3&gt;=$E3 , G$3&lt;=$F3)"</formula>
    </cfRule>
  </conditionalFormatting>
  <conditionalFormatting sqref="J34">
    <cfRule type="expression" dxfId="2204" priority="2206">
      <formula>"'=Y(G$3&gt;=$E3 , G$3&lt;=$F3)"</formula>
    </cfRule>
  </conditionalFormatting>
  <conditionalFormatting sqref="J34">
    <cfRule type="expression" dxfId="2203" priority="2205">
      <formula>"'=Y(G$3&gt;=$E3 , G$3&lt;=$F3)"</formula>
    </cfRule>
  </conditionalFormatting>
  <conditionalFormatting sqref="J34">
    <cfRule type="expression" dxfId="2202" priority="2204">
      <formula>"'=Y(G$3&gt;=$E3 , G$3&lt;=$F3)"</formula>
    </cfRule>
  </conditionalFormatting>
  <conditionalFormatting sqref="J34">
    <cfRule type="expression" dxfId="2201" priority="2203">
      <formula>"'=Y(G$3&gt;=$E3 , G$3&lt;=$F3)"</formula>
    </cfRule>
  </conditionalFormatting>
  <conditionalFormatting sqref="J34">
    <cfRule type="expression" dxfId="2200" priority="2202">
      <formula>"'=Y(G$3&gt;=$E3 , G$3&lt;=$F3)"</formula>
    </cfRule>
  </conditionalFormatting>
  <conditionalFormatting sqref="J34">
    <cfRule type="expression" dxfId="2199" priority="2201">
      <formula>"'=Y(G$3&gt;=$E3 , G$3&lt;=$F3)"</formula>
    </cfRule>
  </conditionalFormatting>
  <conditionalFormatting sqref="J34">
    <cfRule type="expression" dxfId="2198" priority="2200">
      <formula>"'=Y(G$3&gt;=$E3 , G$3&lt;=$F3)"</formula>
    </cfRule>
  </conditionalFormatting>
  <conditionalFormatting sqref="J34">
    <cfRule type="expression" dxfId="2197" priority="2199">
      <formula>"'=Y(G$3&gt;=$E3 , G$3&lt;=$F3)"</formula>
    </cfRule>
  </conditionalFormatting>
  <conditionalFormatting sqref="J34">
    <cfRule type="expression" dxfId="2196" priority="2198">
      <formula>"'=Y(G$3&gt;=$E3 , G$3&lt;=$F3)"</formula>
    </cfRule>
  </conditionalFormatting>
  <conditionalFormatting sqref="J34">
    <cfRule type="expression" dxfId="2195" priority="2197">
      <formula>"'=Y(G$3&gt;=$E3 , G$3&lt;=$F3)"</formula>
    </cfRule>
  </conditionalFormatting>
  <conditionalFormatting sqref="J34">
    <cfRule type="expression" dxfId="2194" priority="2196">
      <formula>"'=Y(G$3&gt;=$E3 , G$3&lt;=$F3)"</formula>
    </cfRule>
  </conditionalFormatting>
  <conditionalFormatting sqref="J34">
    <cfRule type="expression" dxfId="2193" priority="2195">
      <formula>"'=Y(G$3&gt;=$E3 , G$3&lt;=$F3)"</formula>
    </cfRule>
  </conditionalFormatting>
  <conditionalFormatting sqref="J34">
    <cfRule type="expression" dxfId="2192" priority="2194">
      <formula>"'=Y(G$3&gt;=$E3 , G$3&lt;=$F3)"</formula>
    </cfRule>
  </conditionalFormatting>
  <conditionalFormatting sqref="J34">
    <cfRule type="expression" dxfId="2191" priority="2193">
      <formula>"'=Y(G$3&gt;=$E3 , G$3&lt;=$F3)"</formula>
    </cfRule>
  </conditionalFormatting>
  <conditionalFormatting sqref="J34">
    <cfRule type="expression" dxfId="2190" priority="2192">
      <formula>"'=Y(G$3&gt;=$E3 , G$3&lt;=$F3)"</formula>
    </cfRule>
  </conditionalFormatting>
  <conditionalFormatting sqref="J34">
    <cfRule type="expression" dxfId="2189" priority="2191">
      <formula>"'=Y(G$3&gt;=$E3 , G$3&lt;=$F3)"</formula>
    </cfRule>
  </conditionalFormatting>
  <conditionalFormatting sqref="J34">
    <cfRule type="expression" dxfId="2188" priority="2190">
      <formula>"'=Y(G$3&gt;=$E3 , G$3&lt;=$F3)"</formula>
    </cfRule>
  </conditionalFormatting>
  <conditionalFormatting sqref="J34">
    <cfRule type="expression" dxfId="2187" priority="2189">
      <formula>"'=Y(G$3&gt;=$E3 , G$3&lt;=$F3)"</formula>
    </cfRule>
  </conditionalFormatting>
  <conditionalFormatting sqref="J34">
    <cfRule type="expression" dxfId="2186" priority="2188">
      <formula>"'=Y(G$3&gt;=$E3 , G$3&lt;=$F3)"</formula>
    </cfRule>
  </conditionalFormatting>
  <conditionalFormatting sqref="J34">
    <cfRule type="expression" dxfId="2185" priority="2187">
      <formula>"'=Y(G$3&gt;=$E3 , G$3&lt;=$F3)"</formula>
    </cfRule>
  </conditionalFormatting>
  <conditionalFormatting sqref="K48">
    <cfRule type="expression" dxfId="2184" priority="2186">
      <formula>"'=Y(G$3&gt;=$E3 , G$3&lt;=$F3)"</formula>
    </cfRule>
  </conditionalFormatting>
  <conditionalFormatting sqref="K48">
    <cfRule type="expression" dxfId="2183" priority="2185">
      <formula>"'=Y(G$3&gt;=$E3 , G$3&lt;=$F3)"</formula>
    </cfRule>
  </conditionalFormatting>
  <conditionalFormatting sqref="K48">
    <cfRule type="expression" dxfId="2182" priority="2184">
      <formula>"'=Y(G$3&gt;=$E3 , G$3&lt;=$F3)"</formula>
    </cfRule>
  </conditionalFormatting>
  <conditionalFormatting sqref="K48">
    <cfRule type="expression" dxfId="2181" priority="2183">
      <formula>"'=Y(G$3&gt;=$E3 , G$3&lt;=$F3)"</formula>
    </cfRule>
  </conditionalFormatting>
  <conditionalFormatting sqref="K48">
    <cfRule type="expression" dxfId="2180" priority="2182">
      <formula>"'=Y(G$3&gt;=$E3 , G$3&lt;=$F3)"</formula>
    </cfRule>
  </conditionalFormatting>
  <conditionalFormatting sqref="K48">
    <cfRule type="expression" dxfId="2179" priority="2181">
      <formula>"'=Y(G$3&gt;=$E3 , G$3&lt;=$F3)"</formula>
    </cfRule>
  </conditionalFormatting>
  <conditionalFormatting sqref="K48">
    <cfRule type="expression" dxfId="2178" priority="2180">
      <formula>"'=Y(G$3&gt;=$E3 , G$3&lt;=$F3)"</formula>
    </cfRule>
  </conditionalFormatting>
  <conditionalFormatting sqref="K48">
    <cfRule type="expression" dxfId="2177" priority="2179">
      <formula>"'=Y(G$3&gt;=$E3 , G$3&lt;=$F3)"</formula>
    </cfRule>
  </conditionalFormatting>
  <conditionalFormatting sqref="K48">
    <cfRule type="expression" dxfId="2176" priority="2178">
      <formula>"'=Y(G$3&gt;=$E3 , G$3&lt;=$F3)"</formula>
    </cfRule>
  </conditionalFormatting>
  <conditionalFormatting sqref="K48">
    <cfRule type="expression" dxfId="2175" priority="2177">
      <formula>"'=Y(G$3&gt;=$E3 , G$3&lt;=$F3)"</formula>
    </cfRule>
  </conditionalFormatting>
  <conditionalFormatting sqref="K48">
    <cfRule type="expression" dxfId="2174" priority="2176">
      <formula>"'=Y(G$3&gt;=$E3 , G$3&lt;=$F3)"</formula>
    </cfRule>
  </conditionalFormatting>
  <conditionalFormatting sqref="K48">
    <cfRule type="expression" dxfId="2173" priority="2175">
      <formula>"'=Y(G$3&gt;=$E3 , G$3&lt;=$F3)"</formula>
    </cfRule>
  </conditionalFormatting>
  <conditionalFormatting sqref="K48">
    <cfRule type="expression" dxfId="2172" priority="2174">
      <formula>"'=Y(G$3&gt;=$E3 , G$3&lt;=$F3)"</formula>
    </cfRule>
  </conditionalFormatting>
  <conditionalFormatting sqref="K48">
    <cfRule type="expression" dxfId="2171" priority="2173">
      <formula>"'=Y(G$3&gt;=$E3 , G$3&lt;=$F3)"</formula>
    </cfRule>
  </conditionalFormatting>
  <conditionalFormatting sqref="K48">
    <cfRule type="expression" dxfId="2170" priority="2172">
      <formula>"'=Y(G$3&gt;=$E3 , G$3&lt;=$F3)"</formula>
    </cfRule>
  </conditionalFormatting>
  <conditionalFormatting sqref="K48">
    <cfRule type="expression" dxfId="2169" priority="2171">
      <formula>"'=Y(G$3&gt;=$E3 , G$3&lt;=$F3)"</formula>
    </cfRule>
  </conditionalFormatting>
  <conditionalFormatting sqref="K48">
    <cfRule type="expression" dxfId="2168" priority="2170">
      <formula>"'=Y(G$3&gt;=$E3 , G$3&lt;=$F3)"</formula>
    </cfRule>
  </conditionalFormatting>
  <conditionalFormatting sqref="K48">
    <cfRule type="expression" dxfId="2167" priority="2169">
      <formula>"'=Y(G$3&gt;=$E3 , G$3&lt;=$F3)"</formula>
    </cfRule>
  </conditionalFormatting>
  <conditionalFormatting sqref="K48">
    <cfRule type="expression" dxfId="2166" priority="2168">
      <formula>"'=Y(G$3&gt;=$E3 , G$3&lt;=$F3)"</formula>
    </cfRule>
  </conditionalFormatting>
  <conditionalFormatting sqref="K48">
    <cfRule type="expression" dxfId="2165" priority="2167">
      <formula>"'=Y(G$3&gt;=$E3 , G$3&lt;=$F3)"</formula>
    </cfRule>
  </conditionalFormatting>
  <conditionalFormatting sqref="K48">
    <cfRule type="expression" dxfId="2164" priority="2166">
      <formula>"'=Y(G$3&gt;=$E3 , G$3&lt;=$F3)"</formula>
    </cfRule>
  </conditionalFormatting>
  <conditionalFormatting sqref="K48">
    <cfRule type="expression" dxfId="2163" priority="2165">
      <formula>"'=Y(G$3&gt;=$E3 , G$3&lt;=$F3)"</formula>
    </cfRule>
  </conditionalFormatting>
  <conditionalFormatting sqref="K48">
    <cfRule type="expression" dxfId="2162" priority="2164">
      <formula>"'=Y(G$3&gt;=$E3 , G$3&lt;=$F3)"</formula>
    </cfRule>
  </conditionalFormatting>
  <conditionalFormatting sqref="K48">
    <cfRule type="expression" dxfId="2161" priority="2163">
      <formula>"'=Y(G$3&gt;=$E3 , G$3&lt;=$F3)"</formula>
    </cfRule>
  </conditionalFormatting>
  <conditionalFormatting sqref="K48">
    <cfRule type="expression" dxfId="2160" priority="2162">
      <formula>"'=Y(G$3&gt;=$E3 , G$3&lt;=$F3)"</formula>
    </cfRule>
  </conditionalFormatting>
  <conditionalFormatting sqref="K48">
    <cfRule type="expression" dxfId="2159" priority="2161">
      <formula>"'=Y(G$3&gt;=$E3 , G$3&lt;=$F3)"</formula>
    </cfRule>
  </conditionalFormatting>
  <conditionalFormatting sqref="K48">
    <cfRule type="expression" dxfId="2158" priority="2160">
      <formula>"'=Y(G$3&gt;=$E3 , G$3&lt;=$F3)"</formula>
    </cfRule>
  </conditionalFormatting>
  <conditionalFormatting sqref="K48">
    <cfRule type="expression" dxfId="2157" priority="2159">
      <formula>"'=Y(G$3&gt;=$E3 , G$3&lt;=$F3)"</formula>
    </cfRule>
  </conditionalFormatting>
  <conditionalFormatting sqref="K48">
    <cfRule type="expression" dxfId="2156" priority="2158">
      <formula>"'=Y(G$3&gt;=$E3 , G$3&lt;=$F3)"</formula>
    </cfRule>
  </conditionalFormatting>
  <conditionalFormatting sqref="K48">
    <cfRule type="expression" dxfId="2155" priority="2157">
      <formula>"'=Y(G$3&gt;=$E3 , G$3&lt;=$F3)"</formula>
    </cfRule>
  </conditionalFormatting>
  <conditionalFormatting sqref="K48">
    <cfRule type="expression" dxfId="2154" priority="2156">
      <formula>"'=Y(G$3&gt;=$E3 , G$3&lt;=$F3)"</formula>
    </cfRule>
  </conditionalFormatting>
  <conditionalFormatting sqref="K48">
    <cfRule type="expression" dxfId="2153" priority="2155">
      <formula>"'=Y(G$3&gt;=$E3 , G$3&lt;=$F3)"</formula>
    </cfRule>
  </conditionalFormatting>
  <conditionalFormatting sqref="K48">
    <cfRule type="expression" dxfId="2152" priority="2154">
      <formula>"'=Y(G$3&gt;=$E3 , G$3&lt;=$F3)"</formula>
    </cfRule>
  </conditionalFormatting>
  <conditionalFormatting sqref="K48">
    <cfRule type="expression" dxfId="2151" priority="2153">
      <formula>"'=Y(G$3&gt;=$E3 , G$3&lt;=$F3)"</formula>
    </cfRule>
  </conditionalFormatting>
  <conditionalFormatting sqref="K48">
    <cfRule type="expression" dxfId="2150" priority="2152">
      <formula>"'=Y(G$3&gt;=$E3 , G$3&lt;=$F3)"</formula>
    </cfRule>
  </conditionalFormatting>
  <conditionalFormatting sqref="K48">
    <cfRule type="expression" dxfId="2149" priority="2151">
      <formula>"'=Y(G$3&gt;=$E3 , G$3&lt;=$F3)"</formula>
    </cfRule>
  </conditionalFormatting>
  <conditionalFormatting sqref="K48">
    <cfRule type="expression" dxfId="2148" priority="2150">
      <formula>"'=Y(G$3&gt;=$E3 , G$3&lt;=$F3)"</formula>
    </cfRule>
  </conditionalFormatting>
  <conditionalFormatting sqref="K48">
    <cfRule type="expression" dxfId="2147" priority="2149">
      <formula>"'=Y(G$3&gt;=$E3 , G$3&lt;=$F3)"</formula>
    </cfRule>
  </conditionalFormatting>
  <conditionalFormatting sqref="K48">
    <cfRule type="expression" dxfId="2146" priority="2148">
      <formula>"'=Y(G$3&gt;=$E3 , G$3&lt;=$F3)"</formula>
    </cfRule>
  </conditionalFormatting>
  <conditionalFormatting sqref="K48">
    <cfRule type="expression" dxfId="2145" priority="2147">
      <formula>"'=Y(G$3&gt;=$E3 , G$3&lt;=$F3)"</formula>
    </cfRule>
  </conditionalFormatting>
  <conditionalFormatting sqref="K48">
    <cfRule type="expression" dxfId="2144" priority="2146">
      <formula>"'=Y(G$3&gt;=$E3 , G$3&lt;=$F3)"</formula>
    </cfRule>
  </conditionalFormatting>
  <conditionalFormatting sqref="K48">
    <cfRule type="expression" dxfId="2143" priority="2145">
      <formula>"'=Y(G$3&gt;=$E3 , G$3&lt;=$F3)"</formula>
    </cfRule>
  </conditionalFormatting>
  <conditionalFormatting sqref="K48">
    <cfRule type="expression" dxfId="2142" priority="2144">
      <formula>"'=Y(G$3&gt;=$E3 , G$3&lt;=$F3)"</formula>
    </cfRule>
  </conditionalFormatting>
  <conditionalFormatting sqref="K48">
    <cfRule type="expression" dxfId="2141" priority="2143">
      <formula>"'=Y(G$3&gt;=$E3 , G$3&lt;=$F3)"</formula>
    </cfRule>
  </conditionalFormatting>
  <conditionalFormatting sqref="K48">
    <cfRule type="expression" dxfId="2140" priority="2142">
      <formula>"'=Y(G$3&gt;=$E3 , G$3&lt;=$F3)"</formula>
    </cfRule>
  </conditionalFormatting>
  <conditionalFormatting sqref="K48">
    <cfRule type="expression" dxfId="2139" priority="2141">
      <formula>"'=Y(G$3&gt;=$E3 , G$3&lt;=$F3)"</formula>
    </cfRule>
  </conditionalFormatting>
  <conditionalFormatting sqref="K48">
    <cfRule type="expression" dxfId="2138" priority="2140">
      <formula>"'=Y(G$3&gt;=$E3 , G$3&lt;=$F3)"</formula>
    </cfRule>
  </conditionalFormatting>
  <conditionalFormatting sqref="K48">
    <cfRule type="expression" dxfId="2137" priority="2139">
      <formula>"'=Y(G$3&gt;=$E3 , G$3&lt;=$F3)"</formula>
    </cfRule>
  </conditionalFormatting>
  <conditionalFormatting sqref="K48">
    <cfRule type="expression" dxfId="2136" priority="2138">
      <formula>"'=Y(G$3&gt;=$E3 , G$3&lt;=$F3)"</formula>
    </cfRule>
  </conditionalFormatting>
  <conditionalFormatting sqref="K48">
    <cfRule type="expression" dxfId="2135" priority="2137">
      <formula>"'=Y(G$3&gt;=$E3 , G$3&lt;=$F3)"</formula>
    </cfRule>
  </conditionalFormatting>
  <conditionalFormatting sqref="K48">
    <cfRule type="expression" dxfId="2134" priority="2136">
      <formula>"'=Y(G$3&gt;=$E3 , G$3&lt;=$F3)"</formula>
    </cfRule>
  </conditionalFormatting>
  <conditionalFormatting sqref="K48">
    <cfRule type="expression" dxfId="2133" priority="2135">
      <formula>"'=Y(G$3&gt;=$E3 , G$3&lt;=$F3)"</formula>
    </cfRule>
  </conditionalFormatting>
  <conditionalFormatting sqref="K48">
    <cfRule type="expression" dxfId="2132" priority="2134">
      <formula>"'=Y(G$3&gt;=$E3 , G$3&lt;=$F3)"</formula>
    </cfRule>
  </conditionalFormatting>
  <conditionalFormatting sqref="K48">
    <cfRule type="expression" dxfId="2131" priority="2133">
      <formula>"'=Y(G$3&gt;=$E3 , G$3&lt;=$F3)"</formula>
    </cfRule>
  </conditionalFormatting>
  <conditionalFormatting sqref="K48">
    <cfRule type="expression" dxfId="2130" priority="2132">
      <formula>"'=Y(G$3&gt;=$E3 , G$3&lt;=$F3)"</formula>
    </cfRule>
  </conditionalFormatting>
  <conditionalFormatting sqref="K48">
    <cfRule type="expression" dxfId="2129" priority="2131">
      <formula>"'=Y(G$3&gt;=$E3 , G$3&lt;=$F3)"</formula>
    </cfRule>
  </conditionalFormatting>
  <conditionalFormatting sqref="K48">
    <cfRule type="expression" dxfId="2128" priority="2130">
      <formula>"'=Y(G$3&gt;=$E3 , G$3&lt;=$F3)"</formula>
    </cfRule>
  </conditionalFormatting>
  <conditionalFormatting sqref="K48">
    <cfRule type="expression" dxfId="2127" priority="2129">
      <formula>"'=Y(G$3&gt;=$E3 , G$3&lt;=$F3)"</formula>
    </cfRule>
  </conditionalFormatting>
  <conditionalFormatting sqref="K48">
    <cfRule type="expression" dxfId="2126" priority="2128">
      <formula>"'=Y(G$3&gt;=$E3 , G$3&lt;=$F3)"</formula>
    </cfRule>
  </conditionalFormatting>
  <conditionalFormatting sqref="K48">
    <cfRule type="expression" dxfId="2125" priority="2127">
      <formula>"'=Y(G$3&gt;=$E3 , G$3&lt;=$F3)"</formula>
    </cfRule>
  </conditionalFormatting>
  <conditionalFormatting sqref="K48">
    <cfRule type="expression" dxfId="2124" priority="2126">
      <formula>"'=Y(G$3&gt;=$E3 , G$3&lt;=$F3)"</formula>
    </cfRule>
  </conditionalFormatting>
  <conditionalFormatting sqref="K48">
    <cfRule type="expression" dxfId="2123" priority="2125">
      <formula>"'=Y(G$3&gt;=$E3 , G$3&lt;=$F3)"</formula>
    </cfRule>
  </conditionalFormatting>
  <conditionalFormatting sqref="K48">
    <cfRule type="expression" dxfId="2122" priority="2124">
      <formula>"'=Y(G$3&gt;=$E3 , G$3&lt;=$F3)"</formula>
    </cfRule>
  </conditionalFormatting>
  <conditionalFormatting sqref="K48">
    <cfRule type="expression" dxfId="2121" priority="2123">
      <formula>"'=Y(G$3&gt;=$E3 , G$3&lt;=$F3)"</formula>
    </cfRule>
  </conditionalFormatting>
  <conditionalFormatting sqref="K48">
    <cfRule type="expression" dxfId="2120" priority="2122">
      <formula>"'=Y(G$3&gt;=$E3 , G$3&lt;=$F3)"</formula>
    </cfRule>
  </conditionalFormatting>
  <conditionalFormatting sqref="K48">
    <cfRule type="expression" dxfId="2119" priority="2121">
      <formula>"'=Y(G$3&gt;=$E3 , G$3&lt;=$F3)"</formula>
    </cfRule>
  </conditionalFormatting>
  <conditionalFormatting sqref="K48">
    <cfRule type="expression" dxfId="2118" priority="2120">
      <formula>"'=Y(G$3&gt;=$E3 , G$3&lt;=$F3)"</formula>
    </cfRule>
  </conditionalFormatting>
  <conditionalFormatting sqref="K48">
    <cfRule type="expression" dxfId="2117" priority="2119">
      <formula>"'=Y(G$3&gt;=$E3 , G$3&lt;=$F3)"</formula>
    </cfRule>
  </conditionalFormatting>
  <conditionalFormatting sqref="K48">
    <cfRule type="expression" dxfId="2116" priority="2118">
      <formula>"'=Y(G$3&gt;=$E3 , G$3&lt;=$F3)"</formula>
    </cfRule>
  </conditionalFormatting>
  <conditionalFormatting sqref="K48">
    <cfRule type="expression" dxfId="2115" priority="2117">
      <formula>"'=Y(G$3&gt;=$E3 , G$3&lt;=$F3)"</formula>
    </cfRule>
  </conditionalFormatting>
  <conditionalFormatting sqref="K48">
    <cfRule type="expression" dxfId="2114" priority="2116">
      <formula>"'=Y(G$3&gt;=$E3 , G$3&lt;=$F3)"</formula>
    </cfRule>
  </conditionalFormatting>
  <conditionalFormatting sqref="K48">
    <cfRule type="expression" dxfId="2113" priority="2115">
      <formula>"'=Y(G$3&gt;=$E3 , G$3&lt;=$F3)"</formula>
    </cfRule>
  </conditionalFormatting>
  <conditionalFormatting sqref="K48">
    <cfRule type="expression" dxfId="2112" priority="2114">
      <formula>"'=Y(G$3&gt;=$E3 , G$3&lt;=$F3)"</formula>
    </cfRule>
  </conditionalFormatting>
  <conditionalFormatting sqref="K48">
    <cfRule type="expression" dxfId="2111" priority="2113">
      <formula>"'=Y(G$3&gt;=$E3 , G$3&lt;=$F3)"</formula>
    </cfRule>
  </conditionalFormatting>
  <conditionalFormatting sqref="K48">
    <cfRule type="expression" dxfId="2110" priority="2112">
      <formula>"'=Y(G$3&gt;=$E3 , G$3&lt;=$F3)"</formula>
    </cfRule>
  </conditionalFormatting>
  <conditionalFormatting sqref="I34">
    <cfRule type="expression" dxfId="2109" priority="2111">
      <formula>"'=Y(G$3&gt;=$E3 , G$3&lt;=$F3)"</formula>
    </cfRule>
  </conditionalFormatting>
  <conditionalFormatting sqref="I34">
    <cfRule type="expression" dxfId="2108" priority="2110">
      <formula>"'=Y(G$3&gt;=$E3 , G$3&lt;=$F3)"</formula>
    </cfRule>
  </conditionalFormatting>
  <conditionalFormatting sqref="I34">
    <cfRule type="expression" dxfId="2107" priority="2109">
      <formula>"'=Y(G$3&gt;=$E3 , G$3&lt;=$F3)"</formula>
    </cfRule>
  </conditionalFormatting>
  <conditionalFormatting sqref="I34">
    <cfRule type="expression" dxfId="2106" priority="2108">
      <formula>"'=Y(G$3&gt;=$E3 , G$3&lt;=$F3)"</formula>
    </cfRule>
  </conditionalFormatting>
  <conditionalFormatting sqref="I34">
    <cfRule type="expression" dxfId="2105" priority="2107">
      <formula>"'=Y(G$3&gt;=$E3 , G$3&lt;=$F3)"</formula>
    </cfRule>
  </conditionalFormatting>
  <conditionalFormatting sqref="I34">
    <cfRule type="expression" dxfId="2104" priority="2106">
      <formula>"'=Y(G$3&gt;=$E3 , G$3&lt;=$F3)"</formula>
    </cfRule>
  </conditionalFormatting>
  <conditionalFormatting sqref="I34">
    <cfRule type="expression" dxfId="2103" priority="2105">
      <formula>"'=Y(G$3&gt;=$E3 , G$3&lt;=$F3)"</formula>
    </cfRule>
  </conditionalFormatting>
  <conditionalFormatting sqref="I34">
    <cfRule type="expression" dxfId="2102" priority="2104">
      <formula>"'=Y(G$3&gt;=$E3 , G$3&lt;=$F3)"</formula>
    </cfRule>
  </conditionalFormatting>
  <conditionalFormatting sqref="I34">
    <cfRule type="expression" dxfId="2101" priority="2103">
      <formula>"'=Y(G$3&gt;=$E3 , G$3&lt;=$F3)"</formula>
    </cfRule>
  </conditionalFormatting>
  <conditionalFormatting sqref="I34">
    <cfRule type="expression" dxfId="2100" priority="2102">
      <formula>"'=Y(G$3&gt;=$E3 , G$3&lt;=$F3)"</formula>
    </cfRule>
  </conditionalFormatting>
  <conditionalFormatting sqref="I34">
    <cfRule type="expression" dxfId="2099" priority="2101">
      <formula>"'=Y(G$3&gt;=$E3 , G$3&lt;=$F3)"</formula>
    </cfRule>
  </conditionalFormatting>
  <conditionalFormatting sqref="I34">
    <cfRule type="expression" dxfId="2098" priority="2100">
      <formula>"'=Y(G$3&gt;=$E3 , G$3&lt;=$F3)"</formula>
    </cfRule>
  </conditionalFormatting>
  <conditionalFormatting sqref="I34">
    <cfRule type="expression" dxfId="2097" priority="2099">
      <formula>"'=Y(G$3&gt;=$E3 , G$3&lt;=$F3)"</formula>
    </cfRule>
  </conditionalFormatting>
  <conditionalFormatting sqref="I34">
    <cfRule type="expression" dxfId="2096" priority="2098">
      <formula>"'=Y(G$3&gt;=$E3 , G$3&lt;=$F3)"</formula>
    </cfRule>
  </conditionalFormatting>
  <conditionalFormatting sqref="I34">
    <cfRule type="expression" dxfId="2095" priority="2097">
      <formula>"'=Y(G$3&gt;=$E3 , G$3&lt;=$F3)"</formula>
    </cfRule>
  </conditionalFormatting>
  <conditionalFormatting sqref="I34">
    <cfRule type="expression" dxfId="2094" priority="2096">
      <formula>"'=Y(G$3&gt;=$E3 , G$3&lt;=$F3)"</formula>
    </cfRule>
  </conditionalFormatting>
  <conditionalFormatting sqref="I34">
    <cfRule type="expression" dxfId="2093" priority="2095">
      <formula>"'=Y(G$3&gt;=$E3 , G$3&lt;=$F3)"</formula>
    </cfRule>
  </conditionalFormatting>
  <conditionalFormatting sqref="I34">
    <cfRule type="expression" dxfId="2092" priority="2094">
      <formula>"'=Y(G$3&gt;=$E3 , G$3&lt;=$F3)"</formula>
    </cfRule>
  </conditionalFormatting>
  <conditionalFormatting sqref="I34">
    <cfRule type="expression" dxfId="2091" priority="2093">
      <formula>"'=Y(G$3&gt;=$E3 , G$3&lt;=$F3)"</formula>
    </cfRule>
  </conditionalFormatting>
  <conditionalFormatting sqref="I34">
    <cfRule type="expression" dxfId="2090" priority="2092">
      <formula>"'=Y(G$3&gt;=$E3 , G$3&lt;=$F3)"</formula>
    </cfRule>
  </conditionalFormatting>
  <conditionalFormatting sqref="I34">
    <cfRule type="expression" dxfId="2089" priority="2091">
      <formula>"'=Y(G$3&gt;=$E3 , G$3&lt;=$F3)"</formula>
    </cfRule>
  </conditionalFormatting>
  <conditionalFormatting sqref="I34">
    <cfRule type="expression" dxfId="2088" priority="2090">
      <formula>"'=Y(G$3&gt;=$E3 , G$3&lt;=$F3)"</formula>
    </cfRule>
  </conditionalFormatting>
  <conditionalFormatting sqref="I34">
    <cfRule type="expression" dxfId="2087" priority="2089">
      <formula>"'=Y(G$3&gt;=$E3 , G$3&lt;=$F3)"</formula>
    </cfRule>
  </conditionalFormatting>
  <conditionalFormatting sqref="I34">
    <cfRule type="expression" dxfId="2086" priority="2088">
      <formula>"'=Y(G$3&gt;=$E3 , G$3&lt;=$F3)"</formula>
    </cfRule>
  </conditionalFormatting>
  <conditionalFormatting sqref="I34">
    <cfRule type="expression" dxfId="2085" priority="2087">
      <formula>"'=Y(G$3&gt;=$E3 , G$3&lt;=$F3)"</formula>
    </cfRule>
  </conditionalFormatting>
  <conditionalFormatting sqref="I34">
    <cfRule type="expression" dxfId="2084" priority="2086">
      <formula>"'=Y(G$3&gt;=$E3 , G$3&lt;=$F3)"</formula>
    </cfRule>
  </conditionalFormatting>
  <conditionalFormatting sqref="I34">
    <cfRule type="expression" dxfId="2083" priority="2085">
      <formula>"'=Y(G$3&gt;=$E3 , G$3&lt;=$F3)"</formula>
    </cfRule>
  </conditionalFormatting>
  <conditionalFormatting sqref="I34">
    <cfRule type="expression" dxfId="2082" priority="2084">
      <formula>"'=Y(G$3&gt;=$E3 , G$3&lt;=$F3)"</formula>
    </cfRule>
  </conditionalFormatting>
  <conditionalFormatting sqref="I34">
    <cfRule type="expression" dxfId="2081" priority="2083">
      <formula>"'=Y(G$3&gt;=$E3 , G$3&lt;=$F3)"</formula>
    </cfRule>
  </conditionalFormatting>
  <conditionalFormatting sqref="I34">
    <cfRule type="expression" dxfId="2080" priority="2082">
      <formula>"'=Y(G$3&gt;=$E3 , G$3&lt;=$F3)"</formula>
    </cfRule>
  </conditionalFormatting>
  <conditionalFormatting sqref="I34">
    <cfRule type="expression" dxfId="2079" priority="2081">
      <formula>"'=Y(G$3&gt;=$E3 , G$3&lt;=$F3)"</formula>
    </cfRule>
  </conditionalFormatting>
  <conditionalFormatting sqref="I34">
    <cfRule type="expression" dxfId="2078" priority="2080">
      <formula>"'=Y(G$3&gt;=$E3 , G$3&lt;=$F3)"</formula>
    </cfRule>
  </conditionalFormatting>
  <conditionalFormatting sqref="I34">
    <cfRule type="expression" dxfId="2077" priority="2079">
      <formula>"'=Y(G$3&gt;=$E3 , G$3&lt;=$F3)"</formula>
    </cfRule>
  </conditionalFormatting>
  <conditionalFormatting sqref="I34">
    <cfRule type="expression" dxfId="2076" priority="2078">
      <formula>"'=Y(G$3&gt;=$E3 , G$3&lt;=$F3)"</formula>
    </cfRule>
  </conditionalFormatting>
  <conditionalFormatting sqref="I34">
    <cfRule type="expression" dxfId="2075" priority="2077">
      <formula>"'=Y(G$3&gt;=$E3 , G$3&lt;=$F3)"</formula>
    </cfRule>
  </conditionalFormatting>
  <conditionalFormatting sqref="I34">
    <cfRule type="expression" dxfId="2074" priority="2076">
      <formula>"'=Y(G$3&gt;=$E3 , G$3&lt;=$F3)"</formula>
    </cfRule>
  </conditionalFormatting>
  <conditionalFormatting sqref="I34">
    <cfRule type="expression" dxfId="2073" priority="2075">
      <formula>"'=Y(G$3&gt;=$E3 , G$3&lt;=$F3)"</formula>
    </cfRule>
  </conditionalFormatting>
  <conditionalFormatting sqref="I34">
    <cfRule type="expression" dxfId="2072" priority="2074">
      <formula>"'=Y(G$3&gt;=$E3 , G$3&lt;=$F3)"</formula>
    </cfRule>
  </conditionalFormatting>
  <conditionalFormatting sqref="I34">
    <cfRule type="expression" dxfId="2071" priority="2073">
      <formula>"'=Y(G$3&gt;=$E3 , G$3&lt;=$F3)"</formula>
    </cfRule>
  </conditionalFormatting>
  <conditionalFormatting sqref="I34">
    <cfRule type="expression" dxfId="2070" priority="2072">
      <formula>"'=Y(G$3&gt;=$E3 , G$3&lt;=$F3)"</formula>
    </cfRule>
  </conditionalFormatting>
  <conditionalFormatting sqref="I34">
    <cfRule type="expression" dxfId="2069" priority="2071">
      <formula>"'=Y(G$3&gt;=$E3 , G$3&lt;=$F3)"</formula>
    </cfRule>
  </conditionalFormatting>
  <conditionalFormatting sqref="I34">
    <cfRule type="expression" dxfId="2068" priority="2070">
      <formula>"'=Y(G$3&gt;=$E3 , G$3&lt;=$F3)"</formula>
    </cfRule>
  </conditionalFormatting>
  <conditionalFormatting sqref="I34">
    <cfRule type="expression" dxfId="2067" priority="2069">
      <formula>"'=Y(G$3&gt;=$E3 , G$3&lt;=$F3)"</formula>
    </cfRule>
  </conditionalFormatting>
  <conditionalFormatting sqref="I34">
    <cfRule type="expression" dxfId="2066" priority="2068">
      <formula>"'=Y(G$3&gt;=$E3 , G$3&lt;=$F3)"</formula>
    </cfRule>
  </conditionalFormatting>
  <conditionalFormatting sqref="I34">
    <cfRule type="expression" dxfId="2065" priority="2067">
      <formula>"'=Y(G$3&gt;=$E3 , G$3&lt;=$F3)"</formula>
    </cfRule>
  </conditionalFormatting>
  <conditionalFormatting sqref="I34">
    <cfRule type="expression" dxfId="2064" priority="2066">
      <formula>"'=Y(G$3&gt;=$E3 , G$3&lt;=$F3)"</formula>
    </cfRule>
  </conditionalFormatting>
  <conditionalFormatting sqref="I34">
    <cfRule type="expression" dxfId="2063" priority="2065">
      <formula>"'=Y(G$3&gt;=$E3 , G$3&lt;=$F3)"</formula>
    </cfRule>
  </conditionalFormatting>
  <conditionalFormatting sqref="I34">
    <cfRule type="expression" dxfId="2062" priority="2064">
      <formula>"'=Y(G$3&gt;=$E3 , G$3&lt;=$F3)"</formula>
    </cfRule>
  </conditionalFormatting>
  <conditionalFormatting sqref="I34">
    <cfRule type="expression" dxfId="2061" priority="2063">
      <formula>"'=Y(G$3&gt;=$E3 , G$3&lt;=$F3)"</formula>
    </cfRule>
  </conditionalFormatting>
  <conditionalFormatting sqref="I34">
    <cfRule type="expression" dxfId="2060" priority="2062">
      <formula>"'=Y(G$3&gt;=$E3 , G$3&lt;=$F3)"</formula>
    </cfRule>
  </conditionalFormatting>
  <conditionalFormatting sqref="I34">
    <cfRule type="expression" dxfId="2059" priority="2061">
      <formula>"'=Y(G$3&gt;=$E3 , G$3&lt;=$F3)"</formula>
    </cfRule>
  </conditionalFormatting>
  <conditionalFormatting sqref="I34">
    <cfRule type="expression" dxfId="2058" priority="2060">
      <formula>"'=Y(G$3&gt;=$E3 , G$3&lt;=$F3)"</formula>
    </cfRule>
  </conditionalFormatting>
  <conditionalFormatting sqref="I34">
    <cfRule type="expression" dxfId="2057" priority="2059">
      <formula>"'=Y(G$3&gt;=$E3 , G$3&lt;=$F3)"</formula>
    </cfRule>
  </conditionalFormatting>
  <conditionalFormatting sqref="I34">
    <cfRule type="expression" dxfId="2056" priority="2058">
      <formula>"'=Y(G$3&gt;=$E3 , G$3&lt;=$F3)"</formula>
    </cfRule>
  </conditionalFormatting>
  <conditionalFormatting sqref="I34">
    <cfRule type="expression" dxfId="2055" priority="2057">
      <formula>"'=Y(G$3&gt;=$E3 , G$3&lt;=$F3)"</formula>
    </cfRule>
  </conditionalFormatting>
  <conditionalFormatting sqref="I34">
    <cfRule type="expression" dxfId="2054" priority="2056">
      <formula>"'=Y(G$3&gt;=$E3 , G$3&lt;=$F3)"</formula>
    </cfRule>
  </conditionalFormatting>
  <conditionalFormatting sqref="I34">
    <cfRule type="expression" dxfId="2053" priority="2055">
      <formula>"'=Y(G$3&gt;=$E3 , G$3&lt;=$F3)"</formula>
    </cfRule>
  </conditionalFormatting>
  <conditionalFormatting sqref="I34">
    <cfRule type="expression" dxfId="2052" priority="2054">
      <formula>"'=Y(G$3&gt;=$E3 , G$3&lt;=$F3)"</formula>
    </cfRule>
  </conditionalFormatting>
  <conditionalFormatting sqref="I34">
    <cfRule type="expression" dxfId="2051" priority="2053">
      <formula>"'=Y(G$3&gt;=$E3 , G$3&lt;=$F3)"</formula>
    </cfRule>
  </conditionalFormatting>
  <conditionalFormatting sqref="I34">
    <cfRule type="expression" dxfId="2050" priority="2052">
      <formula>"'=Y(G$3&gt;=$E3 , G$3&lt;=$F3)"</formula>
    </cfRule>
  </conditionalFormatting>
  <conditionalFormatting sqref="I34">
    <cfRule type="expression" dxfId="2049" priority="2051">
      <formula>"'=Y(G$3&gt;=$E3 , G$3&lt;=$F3)"</formula>
    </cfRule>
  </conditionalFormatting>
  <conditionalFormatting sqref="I34">
    <cfRule type="expression" dxfId="2048" priority="2050">
      <formula>"'=Y(G$3&gt;=$E3 , G$3&lt;=$F3)"</formula>
    </cfRule>
  </conditionalFormatting>
  <conditionalFormatting sqref="I34">
    <cfRule type="expression" dxfId="2047" priority="2049">
      <formula>"'=Y(G$3&gt;=$E3 , G$3&lt;=$F3)"</formula>
    </cfRule>
  </conditionalFormatting>
  <conditionalFormatting sqref="I34">
    <cfRule type="expression" dxfId="2046" priority="2048">
      <formula>"'=Y(G$3&gt;=$E3 , G$3&lt;=$F3)"</formula>
    </cfRule>
  </conditionalFormatting>
  <conditionalFormatting sqref="I34">
    <cfRule type="expression" dxfId="2045" priority="2047">
      <formula>"'=Y(G$3&gt;=$E3 , G$3&lt;=$F3)"</formula>
    </cfRule>
  </conditionalFormatting>
  <conditionalFormatting sqref="I34">
    <cfRule type="expression" dxfId="2044" priority="2046">
      <formula>"'=Y(G$3&gt;=$E3 , G$3&lt;=$F3)"</formula>
    </cfRule>
  </conditionalFormatting>
  <conditionalFormatting sqref="I34">
    <cfRule type="expression" dxfId="2043" priority="2045">
      <formula>"'=Y(G$3&gt;=$E3 , G$3&lt;=$F3)"</formula>
    </cfRule>
  </conditionalFormatting>
  <conditionalFormatting sqref="I34">
    <cfRule type="expression" dxfId="2042" priority="2044">
      <formula>"'=Y(G$3&gt;=$E3 , G$3&lt;=$F3)"</formula>
    </cfRule>
  </conditionalFormatting>
  <conditionalFormatting sqref="I34">
    <cfRule type="expression" dxfId="2041" priority="2043">
      <formula>"'=Y(G$3&gt;=$E3 , G$3&lt;=$F3)"</formula>
    </cfRule>
  </conditionalFormatting>
  <conditionalFormatting sqref="I34">
    <cfRule type="expression" dxfId="2040" priority="2042">
      <formula>"'=Y(G$3&gt;=$E3 , G$3&lt;=$F3)"</formula>
    </cfRule>
  </conditionalFormatting>
  <conditionalFormatting sqref="I34">
    <cfRule type="expression" dxfId="2039" priority="2041">
      <formula>"'=Y(G$3&gt;=$E3 , G$3&lt;=$F3)"</formula>
    </cfRule>
  </conditionalFormatting>
  <conditionalFormatting sqref="I34">
    <cfRule type="expression" dxfId="2038" priority="2040">
      <formula>"'=Y(G$3&gt;=$E3 , G$3&lt;=$F3)"</formula>
    </cfRule>
  </conditionalFormatting>
  <conditionalFormatting sqref="I34">
    <cfRule type="expression" dxfId="2037" priority="2039">
      <formula>"'=Y(G$3&gt;=$E3 , G$3&lt;=$F3)"</formula>
    </cfRule>
  </conditionalFormatting>
  <conditionalFormatting sqref="I34">
    <cfRule type="expression" dxfId="2036" priority="2038">
      <formula>"'=Y(G$3&gt;=$E3 , G$3&lt;=$F3)"</formula>
    </cfRule>
  </conditionalFormatting>
  <conditionalFormatting sqref="I34">
    <cfRule type="expression" dxfId="2035" priority="2037">
      <formula>"'=Y(G$3&gt;=$E3 , G$3&lt;=$F3)"</formula>
    </cfRule>
  </conditionalFormatting>
  <conditionalFormatting sqref="J48">
    <cfRule type="expression" dxfId="2034" priority="2036">
      <formula>"'=Y(G$3&gt;=$E3 , G$3&lt;=$F3)"</formula>
    </cfRule>
  </conditionalFormatting>
  <conditionalFormatting sqref="J48">
    <cfRule type="expression" dxfId="2033" priority="2035">
      <formula>"'=Y(G$3&gt;=$E3 , G$3&lt;=$F3)"</formula>
    </cfRule>
  </conditionalFormatting>
  <conditionalFormatting sqref="J48">
    <cfRule type="expression" dxfId="2032" priority="2034">
      <formula>"'=Y(G$3&gt;=$E3 , G$3&lt;=$F3)"</formula>
    </cfRule>
  </conditionalFormatting>
  <conditionalFormatting sqref="J48">
    <cfRule type="expression" dxfId="2031" priority="2033">
      <formula>"'=Y(G$3&gt;=$E3 , G$3&lt;=$F3)"</formula>
    </cfRule>
  </conditionalFormatting>
  <conditionalFormatting sqref="J48">
    <cfRule type="expression" dxfId="2030" priority="2032">
      <formula>"'=Y(G$3&gt;=$E3 , G$3&lt;=$F3)"</formula>
    </cfRule>
  </conditionalFormatting>
  <conditionalFormatting sqref="J48">
    <cfRule type="expression" dxfId="2029" priority="2031">
      <formula>"'=Y(G$3&gt;=$E3 , G$3&lt;=$F3)"</formula>
    </cfRule>
  </conditionalFormatting>
  <conditionalFormatting sqref="J48">
    <cfRule type="expression" dxfId="2028" priority="2030">
      <formula>"'=Y(G$3&gt;=$E3 , G$3&lt;=$F3)"</formula>
    </cfRule>
  </conditionalFormatting>
  <conditionalFormatting sqref="J48">
    <cfRule type="expression" dxfId="2027" priority="2029">
      <formula>"'=Y(G$3&gt;=$E3 , G$3&lt;=$F3)"</formula>
    </cfRule>
  </conditionalFormatting>
  <conditionalFormatting sqref="J48">
    <cfRule type="expression" dxfId="2026" priority="2028">
      <formula>"'=Y(G$3&gt;=$E3 , G$3&lt;=$F3)"</formula>
    </cfRule>
  </conditionalFormatting>
  <conditionalFormatting sqref="J48">
    <cfRule type="expression" dxfId="2025" priority="2027">
      <formula>"'=Y(G$3&gt;=$E3 , G$3&lt;=$F3)"</formula>
    </cfRule>
  </conditionalFormatting>
  <conditionalFormatting sqref="J48">
    <cfRule type="expression" dxfId="2024" priority="2026">
      <formula>"'=Y(G$3&gt;=$E3 , G$3&lt;=$F3)"</formula>
    </cfRule>
  </conditionalFormatting>
  <conditionalFormatting sqref="J48">
    <cfRule type="expression" dxfId="2023" priority="2025">
      <formula>"'=Y(G$3&gt;=$E3 , G$3&lt;=$F3)"</formula>
    </cfRule>
  </conditionalFormatting>
  <conditionalFormatting sqref="J48">
    <cfRule type="expression" dxfId="2022" priority="2024">
      <formula>"'=Y(G$3&gt;=$E3 , G$3&lt;=$F3)"</formula>
    </cfRule>
  </conditionalFormatting>
  <conditionalFormatting sqref="J48">
    <cfRule type="expression" dxfId="2021" priority="2023">
      <formula>"'=Y(G$3&gt;=$E3 , G$3&lt;=$F3)"</formula>
    </cfRule>
  </conditionalFormatting>
  <conditionalFormatting sqref="J48">
    <cfRule type="expression" dxfId="2020" priority="2022">
      <formula>"'=Y(G$3&gt;=$E3 , G$3&lt;=$F3)"</formula>
    </cfRule>
  </conditionalFormatting>
  <conditionalFormatting sqref="J48">
    <cfRule type="expression" dxfId="2019" priority="2021">
      <formula>"'=Y(G$3&gt;=$E3 , G$3&lt;=$F3)"</formula>
    </cfRule>
  </conditionalFormatting>
  <conditionalFormatting sqref="J48">
    <cfRule type="expression" dxfId="2018" priority="2020">
      <formula>"'=Y(G$3&gt;=$E3 , G$3&lt;=$F3)"</formula>
    </cfRule>
  </conditionalFormatting>
  <conditionalFormatting sqref="J48">
    <cfRule type="expression" dxfId="2017" priority="2019">
      <formula>"'=Y(G$3&gt;=$E3 , G$3&lt;=$F3)"</formula>
    </cfRule>
  </conditionalFormatting>
  <conditionalFormatting sqref="J48">
    <cfRule type="expression" dxfId="2016" priority="2018">
      <formula>"'=Y(G$3&gt;=$E3 , G$3&lt;=$F3)"</formula>
    </cfRule>
  </conditionalFormatting>
  <conditionalFormatting sqref="J48">
    <cfRule type="expression" dxfId="2015" priority="2017">
      <formula>"'=Y(G$3&gt;=$E3 , G$3&lt;=$F3)"</formula>
    </cfRule>
  </conditionalFormatting>
  <conditionalFormatting sqref="J48">
    <cfRule type="expression" dxfId="2014" priority="2016">
      <formula>"'=Y(G$3&gt;=$E3 , G$3&lt;=$F3)"</formula>
    </cfRule>
  </conditionalFormatting>
  <conditionalFormatting sqref="J48">
    <cfRule type="expression" dxfId="2013" priority="2015">
      <formula>"'=Y(G$3&gt;=$E3 , G$3&lt;=$F3)"</formula>
    </cfRule>
  </conditionalFormatting>
  <conditionalFormatting sqref="J48">
    <cfRule type="expression" dxfId="2012" priority="2014">
      <formula>"'=Y(G$3&gt;=$E3 , G$3&lt;=$F3)"</formula>
    </cfRule>
  </conditionalFormatting>
  <conditionalFormatting sqref="J48">
    <cfRule type="expression" dxfId="2011" priority="2013">
      <formula>"'=Y(G$3&gt;=$E3 , G$3&lt;=$F3)"</formula>
    </cfRule>
  </conditionalFormatting>
  <conditionalFormatting sqref="J48">
    <cfRule type="expression" dxfId="2010" priority="2012">
      <formula>"'=Y(G$3&gt;=$E3 , G$3&lt;=$F3)"</formula>
    </cfRule>
  </conditionalFormatting>
  <conditionalFormatting sqref="J48">
    <cfRule type="expression" dxfId="2009" priority="2011">
      <formula>"'=Y(G$3&gt;=$E3 , G$3&lt;=$F3)"</formula>
    </cfRule>
  </conditionalFormatting>
  <conditionalFormatting sqref="J48">
    <cfRule type="expression" dxfId="2008" priority="2010">
      <formula>"'=Y(G$3&gt;=$E3 , G$3&lt;=$F3)"</formula>
    </cfRule>
  </conditionalFormatting>
  <conditionalFormatting sqref="J48">
    <cfRule type="expression" dxfId="2007" priority="2009">
      <formula>"'=Y(G$3&gt;=$E3 , G$3&lt;=$F3)"</formula>
    </cfRule>
  </conditionalFormatting>
  <conditionalFormatting sqref="J34">
    <cfRule type="expression" dxfId="2006" priority="2008">
      <formula>"'=Y(G$3&gt;=$E3 , G$3&lt;=$F3)"</formula>
    </cfRule>
  </conditionalFormatting>
  <conditionalFormatting sqref="J34">
    <cfRule type="expression" dxfId="2005" priority="2007">
      <formula>"'=Y(G$3&gt;=$E3 , G$3&lt;=$F3)"</formula>
    </cfRule>
  </conditionalFormatting>
  <conditionalFormatting sqref="J34">
    <cfRule type="expression" dxfId="2004" priority="2006">
      <formula>"'=Y(G$3&gt;=$E3 , G$3&lt;=$F3)"</formula>
    </cfRule>
  </conditionalFormatting>
  <conditionalFormatting sqref="J34">
    <cfRule type="expression" dxfId="2003" priority="2005">
      <formula>"'=Y(G$3&gt;=$E3 , G$3&lt;=$F3)"</formula>
    </cfRule>
  </conditionalFormatting>
  <conditionalFormatting sqref="J34">
    <cfRule type="expression" dxfId="2002" priority="2004">
      <formula>"'=Y(G$3&gt;=$E3 , G$3&lt;=$F3)"</formula>
    </cfRule>
  </conditionalFormatting>
  <conditionalFormatting sqref="J34">
    <cfRule type="expression" dxfId="2001" priority="2003">
      <formula>"'=Y(G$3&gt;=$E3 , G$3&lt;=$F3)"</formula>
    </cfRule>
  </conditionalFormatting>
  <conditionalFormatting sqref="J34">
    <cfRule type="expression" dxfId="2000" priority="2002">
      <formula>"'=Y(G$3&gt;=$E3 , G$3&lt;=$F3)"</formula>
    </cfRule>
  </conditionalFormatting>
  <conditionalFormatting sqref="J34">
    <cfRule type="expression" dxfId="1999" priority="2001">
      <formula>"'=Y(G$3&gt;=$E3 , G$3&lt;=$F3)"</formula>
    </cfRule>
  </conditionalFormatting>
  <conditionalFormatting sqref="J34">
    <cfRule type="expression" dxfId="1998" priority="2000">
      <formula>"'=Y(G$3&gt;=$E3 , G$3&lt;=$F3)"</formula>
    </cfRule>
  </conditionalFormatting>
  <conditionalFormatting sqref="J34">
    <cfRule type="expression" dxfId="1997" priority="1999">
      <formula>"'=Y(G$3&gt;=$E3 , G$3&lt;=$F3)"</formula>
    </cfRule>
  </conditionalFormatting>
  <conditionalFormatting sqref="J34">
    <cfRule type="expression" dxfId="1996" priority="1998">
      <formula>"'=Y(G$3&gt;=$E3 , G$3&lt;=$F3)"</formula>
    </cfRule>
  </conditionalFormatting>
  <conditionalFormatting sqref="J34">
    <cfRule type="expression" dxfId="1995" priority="1997">
      <formula>"'=Y(G$3&gt;=$E3 , G$3&lt;=$F3)"</formula>
    </cfRule>
  </conditionalFormatting>
  <conditionalFormatting sqref="J34">
    <cfRule type="expression" dxfId="1994" priority="1996">
      <formula>"'=Y(G$3&gt;=$E3 , G$3&lt;=$F3)"</formula>
    </cfRule>
  </conditionalFormatting>
  <conditionalFormatting sqref="J34">
    <cfRule type="expression" dxfId="1993" priority="1995">
      <formula>"'=Y(G$3&gt;=$E3 , G$3&lt;=$F3)"</formula>
    </cfRule>
  </conditionalFormatting>
  <conditionalFormatting sqref="J34">
    <cfRule type="expression" dxfId="1992" priority="1994">
      <formula>"'=Y(G$3&gt;=$E3 , G$3&lt;=$F3)"</formula>
    </cfRule>
  </conditionalFormatting>
  <conditionalFormatting sqref="J34">
    <cfRule type="expression" dxfId="1991" priority="1993">
      <formula>"'=Y(G$3&gt;=$E3 , G$3&lt;=$F3)"</formula>
    </cfRule>
  </conditionalFormatting>
  <conditionalFormatting sqref="J34">
    <cfRule type="expression" dxfId="1990" priority="1992">
      <formula>"'=Y(G$3&gt;=$E3 , G$3&lt;=$F3)"</formula>
    </cfRule>
  </conditionalFormatting>
  <conditionalFormatting sqref="J34">
    <cfRule type="expression" dxfId="1989" priority="1991">
      <formula>"'=Y(G$3&gt;=$E3 , G$3&lt;=$F3)"</formula>
    </cfRule>
  </conditionalFormatting>
  <conditionalFormatting sqref="J34">
    <cfRule type="expression" dxfId="1988" priority="1990">
      <formula>"'=Y(G$3&gt;=$E3 , G$3&lt;=$F3)"</formula>
    </cfRule>
  </conditionalFormatting>
  <conditionalFormatting sqref="J34">
    <cfRule type="expression" dxfId="1987" priority="1989">
      <formula>"'=Y(G$3&gt;=$E3 , G$3&lt;=$F3)"</formula>
    </cfRule>
  </conditionalFormatting>
  <conditionalFormatting sqref="J34">
    <cfRule type="expression" dxfId="1986" priority="1988">
      <formula>"'=Y(G$3&gt;=$E3 , G$3&lt;=$F3)"</formula>
    </cfRule>
  </conditionalFormatting>
  <conditionalFormatting sqref="J34">
    <cfRule type="expression" dxfId="1985" priority="1987">
      <formula>"'=Y(G$3&gt;=$E3 , G$3&lt;=$F3)"</formula>
    </cfRule>
  </conditionalFormatting>
  <conditionalFormatting sqref="J34">
    <cfRule type="expression" dxfId="1984" priority="1986">
      <formula>"'=Y(G$3&gt;=$E3 , G$3&lt;=$F3)"</formula>
    </cfRule>
  </conditionalFormatting>
  <conditionalFormatting sqref="J34">
    <cfRule type="expression" dxfId="1983" priority="1985">
      <formula>"'=Y(G$3&gt;=$E3 , G$3&lt;=$F3)"</formula>
    </cfRule>
  </conditionalFormatting>
  <conditionalFormatting sqref="J34">
    <cfRule type="expression" dxfId="1982" priority="1984">
      <formula>"'=Y(G$3&gt;=$E3 , G$3&lt;=$F3)"</formula>
    </cfRule>
  </conditionalFormatting>
  <conditionalFormatting sqref="J34">
    <cfRule type="expression" dxfId="1981" priority="1983">
      <formula>"'=Y(G$3&gt;=$E3 , G$3&lt;=$F3)"</formula>
    </cfRule>
  </conditionalFormatting>
  <conditionalFormatting sqref="J34">
    <cfRule type="expression" dxfId="1980" priority="1982">
      <formula>"'=Y(G$3&gt;=$E3 , G$3&lt;=$F3)"</formula>
    </cfRule>
  </conditionalFormatting>
  <conditionalFormatting sqref="J34">
    <cfRule type="expression" dxfId="1979" priority="1981">
      <formula>"'=Y(G$3&gt;=$E3 , G$3&lt;=$F3)"</formula>
    </cfRule>
  </conditionalFormatting>
  <conditionalFormatting sqref="I38">
    <cfRule type="expression" dxfId="1978" priority="1980">
      <formula>"'=Y(G$3&gt;=$E3 , G$3&lt;=$F3)"</formula>
    </cfRule>
  </conditionalFormatting>
  <conditionalFormatting sqref="I38">
    <cfRule type="expression" dxfId="1977" priority="1979">
      <formula>"'=Y(G$3&gt;=$E3 , G$3&lt;=$F3)"</formula>
    </cfRule>
  </conditionalFormatting>
  <conditionalFormatting sqref="I38">
    <cfRule type="expression" dxfId="1976" priority="1978">
      <formula>"'=Y(G$3&gt;=$E3 , G$3&lt;=$F3)"</formula>
    </cfRule>
  </conditionalFormatting>
  <conditionalFormatting sqref="I38">
    <cfRule type="expression" dxfId="1975" priority="1977">
      <formula>"'=Y(G$3&gt;=$E3 , G$3&lt;=$F3)"</formula>
    </cfRule>
  </conditionalFormatting>
  <conditionalFormatting sqref="I38">
    <cfRule type="expression" dxfId="1974" priority="1976">
      <formula>"'=Y(G$3&gt;=$E3 , G$3&lt;=$F3)"</formula>
    </cfRule>
  </conditionalFormatting>
  <conditionalFormatting sqref="I38">
    <cfRule type="expression" dxfId="1973" priority="1975">
      <formula>"'=Y(G$3&gt;=$E3 , G$3&lt;=$F3)"</formula>
    </cfRule>
  </conditionalFormatting>
  <conditionalFormatting sqref="I38">
    <cfRule type="expression" dxfId="1972" priority="1974">
      <formula>"'=Y(G$3&gt;=$E3 , G$3&lt;=$F3)"</formula>
    </cfRule>
  </conditionalFormatting>
  <conditionalFormatting sqref="I38">
    <cfRule type="expression" dxfId="1971" priority="1973">
      <formula>"'=Y(G$3&gt;=$E3 , G$3&lt;=$F3)"</formula>
    </cfRule>
  </conditionalFormatting>
  <conditionalFormatting sqref="I38">
    <cfRule type="expression" dxfId="1970" priority="1972">
      <formula>"'=Y(G$3&gt;=$E3 , G$3&lt;=$F3)"</formula>
    </cfRule>
  </conditionalFormatting>
  <conditionalFormatting sqref="I38">
    <cfRule type="expression" dxfId="1969" priority="1971">
      <formula>"'=Y(G$3&gt;=$E3 , G$3&lt;=$F3)"</formula>
    </cfRule>
  </conditionalFormatting>
  <conditionalFormatting sqref="I38">
    <cfRule type="expression" dxfId="1968" priority="1970">
      <formula>"'=Y(G$3&gt;=$E3 , G$3&lt;=$F3)"</formula>
    </cfRule>
  </conditionalFormatting>
  <conditionalFormatting sqref="I38">
    <cfRule type="expression" dxfId="1967" priority="1969">
      <formula>"'=Y(G$3&gt;=$E3 , G$3&lt;=$F3)"</formula>
    </cfRule>
  </conditionalFormatting>
  <conditionalFormatting sqref="I38">
    <cfRule type="expression" dxfId="1966" priority="1968">
      <formula>"'=Y(G$3&gt;=$E3 , G$3&lt;=$F3)"</formula>
    </cfRule>
  </conditionalFormatting>
  <conditionalFormatting sqref="I38">
    <cfRule type="expression" dxfId="1965" priority="1967">
      <formula>"'=Y(G$3&gt;=$E3 , G$3&lt;=$F3)"</formula>
    </cfRule>
  </conditionalFormatting>
  <conditionalFormatting sqref="I38">
    <cfRule type="expression" dxfId="1964" priority="1966">
      <formula>"'=Y(G$3&gt;=$E3 , G$3&lt;=$F3)"</formula>
    </cfRule>
  </conditionalFormatting>
  <conditionalFormatting sqref="I38">
    <cfRule type="expression" dxfId="1963" priority="1965">
      <formula>"'=Y(G$3&gt;=$E3 , G$3&lt;=$F3)"</formula>
    </cfRule>
  </conditionalFormatting>
  <conditionalFormatting sqref="I38">
    <cfRule type="expression" dxfId="1962" priority="1964">
      <formula>"'=Y(G$3&gt;=$E3 , G$3&lt;=$F3)"</formula>
    </cfRule>
  </conditionalFormatting>
  <conditionalFormatting sqref="I38">
    <cfRule type="expression" dxfId="1961" priority="1963">
      <formula>"'=Y(G$3&gt;=$E3 , G$3&lt;=$F3)"</formula>
    </cfRule>
  </conditionalFormatting>
  <conditionalFormatting sqref="I38">
    <cfRule type="expression" dxfId="1960" priority="1962">
      <formula>"'=Y(G$3&gt;=$E3 , G$3&lt;=$F3)"</formula>
    </cfRule>
  </conditionalFormatting>
  <conditionalFormatting sqref="I38">
    <cfRule type="expression" dxfId="1959" priority="1961">
      <formula>"'=Y(G$3&gt;=$E3 , G$3&lt;=$F3)"</formula>
    </cfRule>
  </conditionalFormatting>
  <conditionalFormatting sqref="I38">
    <cfRule type="expression" dxfId="1958" priority="1960">
      <formula>"'=Y(G$3&gt;=$E3 , G$3&lt;=$F3)"</formula>
    </cfRule>
  </conditionalFormatting>
  <conditionalFormatting sqref="I38">
    <cfRule type="expression" dxfId="1957" priority="1959">
      <formula>"'=Y(G$3&gt;=$E3 , G$3&lt;=$F3)"</formula>
    </cfRule>
  </conditionalFormatting>
  <conditionalFormatting sqref="I38">
    <cfRule type="expression" dxfId="1956" priority="1958">
      <formula>"'=Y(G$3&gt;=$E3 , G$3&lt;=$F3)"</formula>
    </cfRule>
  </conditionalFormatting>
  <conditionalFormatting sqref="I38">
    <cfRule type="expression" dxfId="1955" priority="1957">
      <formula>"'=Y(G$3&gt;=$E3 , G$3&lt;=$F3)"</formula>
    </cfRule>
  </conditionalFormatting>
  <conditionalFormatting sqref="I38">
    <cfRule type="expression" dxfId="1954" priority="1956">
      <formula>"'=Y(G$3&gt;=$E3 , G$3&lt;=$F3)"</formula>
    </cfRule>
  </conditionalFormatting>
  <conditionalFormatting sqref="I38">
    <cfRule type="expression" dxfId="1953" priority="1955">
      <formula>"'=Y(G$3&gt;=$E3 , G$3&lt;=$F3)"</formula>
    </cfRule>
  </conditionalFormatting>
  <conditionalFormatting sqref="I38">
    <cfRule type="expression" dxfId="1952" priority="1954">
      <formula>"'=Y(G$3&gt;=$E3 , G$3&lt;=$F3)"</formula>
    </cfRule>
  </conditionalFormatting>
  <conditionalFormatting sqref="I38">
    <cfRule type="expression" dxfId="1951" priority="1953">
      <formula>"'=Y(G$3&gt;=$E3 , G$3&lt;=$F3)"</formula>
    </cfRule>
  </conditionalFormatting>
  <conditionalFormatting sqref="I38">
    <cfRule type="expression" dxfId="1950" priority="1952">
      <formula>"'=Y(G$3&gt;=$E3 , G$3&lt;=$F3)"</formula>
    </cfRule>
  </conditionalFormatting>
  <conditionalFormatting sqref="I38">
    <cfRule type="expression" dxfId="1949" priority="1951">
      <formula>"'=Y(G$3&gt;=$E3 , G$3&lt;=$F3)"</formula>
    </cfRule>
  </conditionalFormatting>
  <conditionalFormatting sqref="I38">
    <cfRule type="expression" dxfId="1948" priority="1950">
      <formula>"'=Y(G$3&gt;=$E3 , G$3&lt;=$F3)"</formula>
    </cfRule>
  </conditionalFormatting>
  <conditionalFormatting sqref="I38">
    <cfRule type="expression" dxfId="1947" priority="1949">
      <formula>"'=Y(G$3&gt;=$E3 , G$3&lt;=$F3)"</formula>
    </cfRule>
  </conditionalFormatting>
  <conditionalFormatting sqref="I38">
    <cfRule type="expression" dxfId="1946" priority="1948">
      <formula>"'=Y(G$3&gt;=$E3 , G$3&lt;=$F3)"</formula>
    </cfRule>
  </conditionalFormatting>
  <conditionalFormatting sqref="I38">
    <cfRule type="expression" dxfId="1945" priority="1947">
      <formula>"'=Y(G$3&gt;=$E3 , G$3&lt;=$F3)"</formula>
    </cfRule>
  </conditionalFormatting>
  <conditionalFormatting sqref="I38">
    <cfRule type="expression" dxfId="1944" priority="1946">
      <formula>"'=Y(G$3&gt;=$E3 , G$3&lt;=$F3)"</formula>
    </cfRule>
  </conditionalFormatting>
  <conditionalFormatting sqref="I38">
    <cfRule type="expression" dxfId="1943" priority="1945">
      <formula>"'=Y(G$3&gt;=$E3 , G$3&lt;=$F3)"</formula>
    </cfRule>
  </conditionalFormatting>
  <conditionalFormatting sqref="I38">
    <cfRule type="expression" dxfId="1942" priority="1944">
      <formula>"'=Y(G$3&gt;=$E3 , G$3&lt;=$F3)"</formula>
    </cfRule>
  </conditionalFormatting>
  <conditionalFormatting sqref="I38">
    <cfRule type="expression" dxfId="1941" priority="1943">
      <formula>"'=Y(G$3&gt;=$E3 , G$3&lt;=$F3)"</formula>
    </cfRule>
  </conditionalFormatting>
  <conditionalFormatting sqref="I38">
    <cfRule type="expression" dxfId="1940" priority="1942">
      <formula>"'=Y(G$3&gt;=$E3 , G$3&lt;=$F3)"</formula>
    </cfRule>
  </conditionalFormatting>
  <conditionalFormatting sqref="I38">
    <cfRule type="expression" dxfId="1939" priority="1941">
      <formula>"'=Y(G$3&gt;=$E3 , G$3&lt;=$F3)"</formula>
    </cfRule>
  </conditionalFormatting>
  <conditionalFormatting sqref="I38">
    <cfRule type="expression" dxfId="1938" priority="1940">
      <formula>"'=Y(G$3&gt;=$E3 , G$3&lt;=$F3)"</formula>
    </cfRule>
  </conditionalFormatting>
  <conditionalFormatting sqref="I38">
    <cfRule type="expression" dxfId="1937" priority="1939">
      <formula>"'=Y(G$3&gt;=$E3 , G$3&lt;=$F3)"</formula>
    </cfRule>
  </conditionalFormatting>
  <conditionalFormatting sqref="I38">
    <cfRule type="expression" dxfId="1936" priority="1938">
      <formula>"'=Y(G$3&gt;=$E3 , G$3&lt;=$F3)"</formula>
    </cfRule>
  </conditionalFormatting>
  <conditionalFormatting sqref="I38">
    <cfRule type="expression" dxfId="1935" priority="1937">
      <formula>"'=Y(G$3&gt;=$E3 , G$3&lt;=$F3)"</formula>
    </cfRule>
  </conditionalFormatting>
  <conditionalFormatting sqref="I38">
    <cfRule type="expression" dxfId="1934" priority="1936">
      <formula>"'=Y(G$3&gt;=$E3 , G$3&lt;=$F3)"</formula>
    </cfRule>
  </conditionalFormatting>
  <conditionalFormatting sqref="I38">
    <cfRule type="expression" dxfId="1933" priority="1935">
      <formula>"'=Y(G$3&gt;=$E3 , G$3&lt;=$F3)"</formula>
    </cfRule>
  </conditionalFormatting>
  <conditionalFormatting sqref="I38">
    <cfRule type="expression" dxfId="1932" priority="1934">
      <formula>"'=Y(G$3&gt;=$E3 , G$3&lt;=$F3)"</formula>
    </cfRule>
  </conditionalFormatting>
  <conditionalFormatting sqref="I38">
    <cfRule type="expression" dxfId="1931" priority="1933">
      <formula>"'=Y(G$3&gt;=$E3 , G$3&lt;=$F3)"</formula>
    </cfRule>
  </conditionalFormatting>
  <conditionalFormatting sqref="I38">
    <cfRule type="expression" dxfId="1930" priority="1932">
      <formula>"'=Y(G$3&gt;=$E3 , G$3&lt;=$F3)"</formula>
    </cfRule>
  </conditionalFormatting>
  <conditionalFormatting sqref="I38">
    <cfRule type="expression" dxfId="1929" priority="1931">
      <formula>"'=Y(G$3&gt;=$E3 , G$3&lt;=$F3)"</formula>
    </cfRule>
  </conditionalFormatting>
  <conditionalFormatting sqref="I38">
    <cfRule type="expression" dxfId="1928" priority="1930">
      <formula>"'=Y(G$3&gt;=$E3 , G$3&lt;=$F3)"</formula>
    </cfRule>
  </conditionalFormatting>
  <conditionalFormatting sqref="I38">
    <cfRule type="expression" dxfId="1927" priority="1929">
      <formula>"'=Y(G$3&gt;=$E3 , G$3&lt;=$F3)"</formula>
    </cfRule>
  </conditionalFormatting>
  <conditionalFormatting sqref="I38">
    <cfRule type="expression" dxfId="1926" priority="1928">
      <formula>"'=Y(G$3&gt;=$E3 , G$3&lt;=$F3)"</formula>
    </cfRule>
  </conditionalFormatting>
  <conditionalFormatting sqref="I38">
    <cfRule type="expression" dxfId="1925" priority="1927">
      <formula>"'=Y(G$3&gt;=$E3 , G$3&lt;=$F3)"</formula>
    </cfRule>
  </conditionalFormatting>
  <conditionalFormatting sqref="I38">
    <cfRule type="expression" dxfId="1924" priority="1926">
      <formula>"'=Y(G$3&gt;=$E3 , G$3&lt;=$F3)"</formula>
    </cfRule>
  </conditionalFormatting>
  <conditionalFormatting sqref="I38">
    <cfRule type="expression" dxfId="1923" priority="1925">
      <formula>"'=Y(G$3&gt;=$E3 , G$3&lt;=$F3)"</formula>
    </cfRule>
  </conditionalFormatting>
  <conditionalFormatting sqref="I38">
    <cfRule type="expression" dxfId="1922" priority="1924">
      <formula>"'=Y(G$3&gt;=$E3 , G$3&lt;=$F3)"</formula>
    </cfRule>
  </conditionalFormatting>
  <conditionalFormatting sqref="I38">
    <cfRule type="expression" dxfId="1921" priority="1923">
      <formula>"'=Y(G$3&gt;=$E3 , G$3&lt;=$F3)"</formula>
    </cfRule>
  </conditionalFormatting>
  <conditionalFormatting sqref="I38">
    <cfRule type="expression" dxfId="1920" priority="1922">
      <formula>"'=Y(G$3&gt;=$E3 , G$3&lt;=$F3)"</formula>
    </cfRule>
  </conditionalFormatting>
  <conditionalFormatting sqref="I38">
    <cfRule type="expression" dxfId="1919" priority="1921">
      <formula>"'=Y(G$3&gt;=$E3 , G$3&lt;=$F3)"</formula>
    </cfRule>
  </conditionalFormatting>
  <conditionalFormatting sqref="I38">
    <cfRule type="expression" dxfId="1918" priority="1920">
      <formula>"'=Y(G$3&gt;=$E3 , G$3&lt;=$F3)"</formula>
    </cfRule>
  </conditionalFormatting>
  <conditionalFormatting sqref="I38">
    <cfRule type="expression" dxfId="1917" priority="1919">
      <formula>"'=Y(G$3&gt;=$E3 , G$3&lt;=$F3)"</formula>
    </cfRule>
  </conditionalFormatting>
  <conditionalFormatting sqref="I38">
    <cfRule type="expression" dxfId="1916" priority="1918">
      <formula>"'=Y(G$3&gt;=$E3 , G$3&lt;=$F3)"</formula>
    </cfRule>
  </conditionalFormatting>
  <conditionalFormatting sqref="I38">
    <cfRule type="expression" dxfId="1915" priority="1917">
      <formula>"'=Y(G$3&gt;=$E3 , G$3&lt;=$F3)"</formula>
    </cfRule>
  </conditionalFormatting>
  <conditionalFormatting sqref="I38">
    <cfRule type="expression" dxfId="1914" priority="1916">
      <formula>"'=Y(G$3&gt;=$E3 , G$3&lt;=$F3)"</formula>
    </cfRule>
  </conditionalFormatting>
  <conditionalFormatting sqref="I38">
    <cfRule type="expression" dxfId="1913" priority="1915">
      <formula>"'=Y(G$3&gt;=$E3 , G$3&lt;=$F3)"</formula>
    </cfRule>
  </conditionalFormatting>
  <conditionalFormatting sqref="I38">
    <cfRule type="expression" dxfId="1912" priority="1914">
      <formula>"'=Y(G$3&gt;=$E3 , G$3&lt;=$F3)"</formula>
    </cfRule>
  </conditionalFormatting>
  <conditionalFormatting sqref="I38">
    <cfRule type="expression" dxfId="1911" priority="1913">
      <formula>"'=Y(G$3&gt;=$E3 , G$3&lt;=$F3)"</formula>
    </cfRule>
  </conditionalFormatting>
  <conditionalFormatting sqref="I38">
    <cfRule type="expression" dxfId="1910" priority="1912">
      <formula>"'=Y(G$3&gt;=$E3 , G$3&lt;=$F3)"</formula>
    </cfRule>
  </conditionalFormatting>
  <conditionalFormatting sqref="I38">
    <cfRule type="expression" dxfId="1909" priority="1911">
      <formula>"'=Y(G$3&gt;=$E3 , G$3&lt;=$F3)"</formula>
    </cfRule>
  </conditionalFormatting>
  <conditionalFormatting sqref="I38">
    <cfRule type="expression" dxfId="1908" priority="1910">
      <formula>"'=Y(G$3&gt;=$E3 , G$3&lt;=$F3)"</formula>
    </cfRule>
  </conditionalFormatting>
  <conditionalFormatting sqref="I38">
    <cfRule type="expression" dxfId="1907" priority="1909">
      <formula>"'=Y(G$3&gt;=$E3 , G$3&lt;=$F3)"</formula>
    </cfRule>
  </conditionalFormatting>
  <conditionalFormatting sqref="I38">
    <cfRule type="expression" dxfId="1906" priority="1908">
      <formula>"'=Y(G$3&gt;=$E3 , G$3&lt;=$F3)"</formula>
    </cfRule>
  </conditionalFormatting>
  <conditionalFormatting sqref="I38">
    <cfRule type="expression" dxfId="1905" priority="1907">
      <formula>"'=Y(G$3&gt;=$E3 , G$3&lt;=$F3)"</formula>
    </cfRule>
  </conditionalFormatting>
  <conditionalFormatting sqref="I38">
    <cfRule type="expression" dxfId="1904" priority="1906">
      <formula>"'=Y(G$3&gt;=$E3 , G$3&lt;=$F3)"</formula>
    </cfRule>
  </conditionalFormatting>
  <conditionalFormatting sqref="H50">
    <cfRule type="expression" dxfId="1903" priority="1905">
      <formula>"'=Y(G$3&gt;=$E3 , G$3&lt;=$F3)"</formula>
    </cfRule>
  </conditionalFormatting>
  <conditionalFormatting sqref="H50">
    <cfRule type="expression" dxfId="1902" priority="1904">
      <formula>"'=Y(G$3&gt;=$E3 , G$3&lt;=$F3)"</formula>
    </cfRule>
  </conditionalFormatting>
  <conditionalFormatting sqref="H50">
    <cfRule type="expression" dxfId="1901" priority="1903">
      <formula>"'=Y(G$3&gt;=$E3 , G$3&lt;=$F3)"</formula>
    </cfRule>
  </conditionalFormatting>
  <conditionalFormatting sqref="H50">
    <cfRule type="expression" dxfId="1900" priority="1902">
      <formula>"'=Y(G$3&gt;=$E3 , G$3&lt;=$F3)"</formula>
    </cfRule>
  </conditionalFormatting>
  <conditionalFormatting sqref="H50">
    <cfRule type="expression" dxfId="1899" priority="1901">
      <formula>"'=Y(G$3&gt;=$E3 , G$3&lt;=$F3)"</formula>
    </cfRule>
  </conditionalFormatting>
  <conditionalFormatting sqref="H50">
    <cfRule type="expression" dxfId="1898" priority="1900">
      <formula>"'=Y(G$3&gt;=$E3 , G$3&lt;=$F3)"</formula>
    </cfRule>
  </conditionalFormatting>
  <conditionalFormatting sqref="H50">
    <cfRule type="expression" dxfId="1897" priority="1899">
      <formula>"'=Y(G$3&gt;=$E3 , G$3&lt;=$F3)"</formula>
    </cfRule>
  </conditionalFormatting>
  <conditionalFormatting sqref="H50">
    <cfRule type="expression" dxfId="1896" priority="1898">
      <formula>"'=Y(G$3&gt;=$E3 , G$3&lt;=$F3)"</formula>
    </cfRule>
  </conditionalFormatting>
  <conditionalFormatting sqref="H50">
    <cfRule type="expression" dxfId="1895" priority="1897">
      <formula>"'=Y(G$3&gt;=$E3 , G$3&lt;=$F3)"</formula>
    </cfRule>
  </conditionalFormatting>
  <conditionalFormatting sqref="H50">
    <cfRule type="expression" dxfId="1894" priority="1896">
      <formula>"'=Y(G$3&gt;=$E3 , G$3&lt;=$F3)"</formula>
    </cfRule>
  </conditionalFormatting>
  <conditionalFormatting sqref="H50">
    <cfRule type="expression" dxfId="1893" priority="1895">
      <formula>"'=Y(G$3&gt;=$E3 , G$3&lt;=$F3)"</formula>
    </cfRule>
  </conditionalFormatting>
  <conditionalFormatting sqref="H50">
    <cfRule type="expression" dxfId="1892" priority="1894">
      <formula>"'=Y(G$3&gt;=$E3 , G$3&lt;=$F3)"</formula>
    </cfRule>
  </conditionalFormatting>
  <conditionalFormatting sqref="H50">
    <cfRule type="expression" dxfId="1891" priority="1893">
      <formula>"'=Y(G$3&gt;=$E3 , G$3&lt;=$F3)"</formula>
    </cfRule>
  </conditionalFormatting>
  <conditionalFormatting sqref="H50">
    <cfRule type="expression" dxfId="1890" priority="1892">
      <formula>"'=Y(G$3&gt;=$E3 , G$3&lt;=$F3)"</formula>
    </cfRule>
  </conditionalFormatting>
  <conditionalFormatting sqref="H50">
    <cfRule type="expression" dxfId="1889" priority="1891">
      <formula>"'=Y(G$3&gt;=$E3 , G$3&lt;=$F3)"</formula>
    </cfRule>
  </conditionalFormatting>
  <conditionalFormatting sqref="H50">
    <cfRule type="expression" dxfId="1888" priority="1890">
      <formula>"'=Y(G$3&gt;=$E3 , G$3&lt;=$F3)"</formula>
    </cfRule>
  </conditionalFormatting>
  <conditionalFormatting sqref="H50">
    <cfRule type="expression" dxfId="1887" priority="1889">
      <formula>"'=Y(G$3&gt;=$E3 , G$3&lt;=$F3)"</formula>
    </cfRule>
  </conditionalFormatting>
  <conditionalFormatting sqref="I60">
    <cfRule type="expression" dxfId="1886" priority="1888">
      <formula>"'=Y(G$3&gt;=$E3 , G$3&lt;=$F3)"</formula>
    </cfRule>
  </conditionalFormatting>
  <conditionalFormatting sqref="I60">
    <cfRule type="expression" dxfId="1885" priority="1887">
      <formula>"'=Y(G$3&gt;=$E3 , G$3&lt;=$F3)"</formula>
    </cfRule>
  </conditionalFormatting>
  <conditionalFormatting sqref="I60">
    <cfRule type="expression" dxfId="1884" priority="1886">
      <formula>"'=Y(G$3&gt;=$E3 , G$3&lt;=$F3)"</formula>
    </cfRule>
  </conditionalFormatting>
  <conditionalFormatting sqref="I60">
    <cfRule type="expression" dxfId="1883" priority="1885">
      <formula>"'=Y(G$3&gt;=$E3 , G$3&lt;=$F3)"</formula>
    </cfRule>
  </conditionalFormatting>
  <conditionalFormatting sqref="I60">
    <cfRule type="expression" dxfId="1882" priority="1884">
      <formula>"'=Y(G$3&gt;=$E3 , G$3&lt;=$F3)"</formula>
    </cfRule>
  </conditionalFormatting>
  <conditionalFormatting sqref="I60">
    <cfRule type="expression" dxfId="1881" priority="1883">
      <formula>"'=Y(G$3&gt;=$E3 , G$3&lt;=$F3)"</formula>
    </cfRule>
  </conditionalFormatting>
  <conditionalFormatting sqref="I60">
    <cfRule type="expression" dxfId="1880" priority="1882">
      <formula>"'=Y(G$3&gt;=$E3 , G$3&lt;=$F3)"</formula>
    </cfRule>
  </conditionalFormatting>
  <conditionalFormatting sqref="I60">
    <cfRule type="expression" dxfId="1879" priority="1881">
      <formula>"'=Y(G$3&gt;=$E3 , G$3&lt;=$F3)"</formula>
    </cfRule>
  </conditionalFormatting>
  <conditionalFormatting sqref="I60">
    <cfRule type="expression" dxfId="1878" priority="1880">
      <formula>"'=Y(G$3&gt;=$E3 , G$3&lt;=$F3)"</formula>
    </cfRule>
  </conditionalFormatting>
  <conditionalFormatting sqref="I60">
    <cfRule type="expression" dxfId="1877" priority="1879">
      <formula>"'=Y(G$3&gt;=$E3 , G$3&lt;=$F3)"</formula>
    </cfRule>
  </conditionalFormatting>
  <conditionalFormatting sqref="I60">
    <cfRule type="expression" dxfId="1876" priority="1878">
      <formula>"'=Y(G$3&gt;=$E3 , G$3&lt;=$F3)"</formula>
    </cfRule>
  </conditionalFormatting>
  <conditionalFormatting sqref="I60">
    <cfRule type="expression" dxfId="1875" priority="1877">
      <formula>"'=Y(G$3&gt;=$E3 , G$3&lt;=$F3)"</formula>
    </cfRule>
  </conditionalFormatting>
  <conditionalFormatting sqref="I60">
    <cfRule type="expression" dxfId="1874" priority="1876">
      <formula>"'=Y(G$3&gt;=$E3 , G$3&lt;=$F3)"</formula>
    </cfRule>
  </conditionalFormatting>
  <conditionalFormatting sqref="I60">
    <cfRule type="expression" dxfId="1873" priority="1875">
      <formula>"'=Y(G$3&gt;=$E3 , G$3&lt;=$F3)"</formula>
    </cfRule>
  </conditionalFormatting>
  <conditionalFormatting sqref="I60">
    <cfRule type="expression" dxfId="1872" priority="1874">
      <formula>"'=Y(G$3&gt;=$E3 , G$3&lt;=$F3)"</formula>
    </cfRule>
  </conditionalFormatting>
  <conditionalFormatting sqref="I60">
    <cfRule type="expression" dxfId="1871" priority="1873">
      <formula>"'=Y(G$3&gt;=$E3 , G$3&lt;=$F3)"</formula>
    </cfRule>
  </conditionalFormatting>
  <conditionalFormatting sqref="I60">
    <cfRule type="expression" dxfId="1870" priority="1872">
      <formula>"'=Y(G$3&gt;=$E3 , G$3&lt;=$F3)"</formula>
    </cfRule>
  </conditionalFormatting>
  <conditionalFormatting sqref="J60:M60">
    <cfRule type="expression" dxfId="1869" priority="1871">
      <formula>"'=Y(G$3&gt;=$E3 , G$3&lt;=$F3)"</formula>
    </cfRule>
  </conditionalFormatting>
  <conditionalFormatting sqref="J60:M60">
    <cfRule type="expression" dxfId="1868" priority="1870">
      <formula>"'=Y(G$3&gt;=$E3 , G$3&lt;=$F3)"</formula>
    </cfRule>
  </conditionalFormatting>
  <conditionalFormatting sqref="J60:M60">
    <cfRule type="expression" dxfId="1867" priority="1869">
      <formula>"'=Y(G$3&gt;=$E3 , G$3&lt;=$F3)"</formula>
    </cfRule>
  </conditionalFormatting>
  <conditionalFormatting sqref="J60:M60">
    <cfRule type="expression" dxfId="1866" priority="1868">
      <formula>"'=Y(G$3&gt;=$E3 , G$3&lt;=$F3)"</formula>
    </cfRule>
  </conditionalFormatting>
  <conditionalFormatting sqref="J60:M60">
    <cfRule type="expression" dxfId="1865" priority="1867">
      <formula>"'=Y(G$3&gt;=$E3 , G$3&lt;=$F3)"</formula>
    </cfRule>
  </conditionalFormatting>
  <conditionalFormatting sqref="J60:M60">
    <cfRule type="expression" dxfId="1864" priority="1866">
      <formula>"'=Y(G$3&gt;=$E3 , G$3&lt;=$F3)"</formula>
    </cfRule>
  </conditionalFormatting>
  <conditionalFormatting sqref="J60:M60">
    <cfRule type="expression" dxfId="1863" priority="1865">
      <formula>"'=Y(G$3&gt;=$E3 , G$3&lt;=$F3)"</formula>
    </cfRule>
  </conditionalFormatting>
  <conditionalFormatting sqref="J60:M60">
    <cfRule type="expression" dxfId="1862" priority="1864">
      <formula>"'=Y(G$3&gt;=$E3 , G$3&lt;=$F3)"</formula>
    </cfRule>
  </conditionalFormatting>
  <conditionalFormatting sqref="J60:M60">
    <cfRule type="expression" dxfId="1861" priority="1863">
      <formula>"'=Y(G$3&gt;=$E3 , G$3&lt;=$F3)"</formula>
    </cfRule>
  </conditionalFormatting>
  <conditionalFormatting sqref="J60:M60">
    <cfRule type="expression" dxfId="1860" priority="1862">
      <formula>"'=Y(G$3&gt;=$E3 , G$3&lt;=$F3)"</formula>
    </cfRule>
  </conditionalFormatting>
  <conditionalFormatting sqref="J60:M60">
    <cfRule type="expression" dxfId="1859" priority="1861">
      <formula>"'=Y(G$3&gt;=$E3 , G$3&lt;=$F3)"</formula>
    </cfRule>
  </conditionalFormatting>
  <conditionalFormatting sqref="J60:M60">
    <cfRule type="expression" dxfId="1858" priority="1860">
      <formula>"'=Y(G$3&gt;=$E3 , G$3&lt;=$F3)"</formula>
    </cfRule>
  </conditionalFormatting>
  <conditionalFormatting sqref="J60:M60">
    <cfRule type="expression" dxfId="1857" priority="1859">
      <formula>"'=Y(G$3&gt;=$E3 , G$3&lt;=$F3)"</formula>
    </cfRule>
  </conditionalFormatting>
  <conditionalFormatting sqref="J60:M60">
    <cfRule type="expression" dxfId="1856" priority="1858">
      <formula>"'=Y(G$3&gt;=$E3 , G$3&lt;=$F3)"</formula>
    </cfRule>
  </conditionalFormatting>
  <conditionalFormatting sqref="J60:M60">
    <cfRule type="expression" dxfId="1855" priority="1857">
      <formula>"'=Y(G$3&gt;=$E3 , G$3&lt;=$F3)"</formula>
    </cfRule>
  </conditionalFormatting>
  <conditionalFormatting sqref="J60:M60">
    <cfRule type="expression" dxfId="1854" priority="1856">
      <formula>"'=Y(G$3&gt;=$E3 , G$3&lt;=$F3)"</formula>
    </cfRule>
  </conditionalFormatting>
  <conditionalFormatting sqref="J60:M60">
    <cfRule type="expression" dxfId="1853" priority="1855">
      <formula>"'=Y(G$3&gt;=$E3 , G$3&lt;=$F3)"</formula>
    </cfRule>
  </conditionalFormatting>
  <conditionalFormatting sqref="J60:M60">
    <cfRule type="expression" dxfId="1852" priority="1854">
      <formula>"'=Y(G$3&gt;=$E3 , G$3&lt;=$F3)"</formula>
    </cfRule>
  </conditionalFormatting>
  <conditionalFormatting sqref="J60:M60">
    <cfRule type="expression" dxfId="1851" priority="1853">
      <formula>"'=Y(G$3&gt;=$E3 , G$3&lt;=$F3)"</formula>
    </cfRule>
  </conditionalFormatting>
  <conditionalFormatting sqref="J60:M60">
    <cfRule type="expression" dxfId="1850" priority="1852">
      <formula>"'=Y(G$3&gt;=$E3 , G$3&lt;=$F3)"</formula>
    </cfRule>
  </conditionalFormatting>
  <conditionalFormatting sqref="J60:M60">
    <cfRule type="expression" dxfId="1849" priority="1851">
      <formula>"'=Y(G$3&gt;=$E3 , G$3&lt;=$F3)"</formula>
    </cfRule>
  </conditionalFormatting>
  <conditionalFormatting sqref="J60:M60">
    <cfRule type="expression" dxfId="1848" priority="1850">
      <formula>"'=Y(G$3&gt;=$E3 , G$3&lt;=$F3)"</formula>
    </cfRule>
  </conditionalFormatting>
  <conditionalFormatting sqref="J60:M60">
    <cfRule type="expression" dxfId="1847" priority="1849">
      <formula>"'=Y(G$3&gt;=$E3 , G$3&lt;=$F3)"</formula>
    </cfRule>
  </conditionalFormatting>
  <conditionalFormatting sqref="J60:M60">
    <cfRule type="expression" dxfId="1846" priority="1848">
      <formula>"'=Y(G$3&gt;=$E3 , G$3&lt;=$F3)"</formula>
    </cfRule>
  </conditionalFormatting>
  <conditionalFormatting sqref="J60:M60">
    <cfRule type="expression" dxfId="1845" priority="1847">
      <formula>"'=Y(G$3&gt;=$E3 , G$3&lt;=$F3)"</formula>
    </cfRule>
  </conditionalFormatting>
  <conditionalFormatting sqref="L62">
    <cfRule type="expression" dxfId="1844" priority="1846">
      <formula>"'=Y(G$3&gt;=$E3 , G$3&lt;=$F3)"</formula>
    </cfRule>
  </conditionalFormatting>
  <conditionalFormatting sqref="L62">
    <cfRule type="expression" dxfId="1843" priority="1845">
      <formula>"'=Y(G$3&gt;=$E3 , G$3&lt;=$F3)"</formula>
    </cfRule>
  </conditionalFormatting>
  <conditionalFormatting sqref="L62">
    <cfRule type="expression" dxfId="1842" priority="1844">
      <formula>"'=Y(G$3&gt;=$E3 , G$3&lt;=$F3)"</formula>
    </cfRule>
  </conditionalFormatting>
  <conditionalFormatting sqref="L62">
    <cfRule type="expression" dxfId="1841" priority="1843">
      <formula>"'=Y(G$3&gt;=$E3 , G$3&lt;=$F3)"</formula>
    </cfRule>
  </conditionalFormatting>
  <conditionalFormatting sqref="L62">
    <cfRule type="expression" dxfId="1840" priority="1842">
      <formula>"'=Y(G$3&gt;=$E3 , G$3&lt;=$F3)"</formula>
    </cfRule>
  </conditionalFormatting>
  <conditionalFormatting sqref="L62">
    <cfRule type="expression" dxfId="1839" priority="1841">
      <formula>"'=Y(G$3&gt;=$E3 , G$3&lt;=$F3)"</formula>
    </cfRule>
  </conditionalFormatting>
  <conditionalFormatting sqref="L62">
    <cfRule type="expression" dxfId="1838" priority="1840">
      <formula>"'=Y(G$3&gt;=$E3 , G$3&lt;=$F3)"</formula>
    </cfRule>
  </conditionalFormatting>
  <conditionalFormatting sqref="L62">
    <cfRule type="expression" dxfId="1837" priority="1839">
      <formula>"'=Y(G$3&gt;=$E3 , G$3&lt;=$F3)"</formula>
    </cfRule>
  </conditionalFormatting>
  <conditionalFormatting sqref="L62">
    <cfRule type="expression" dxfId="1836" priority="1838">
      <formula>"'=Y(G$3&gt;=$E3 , G$3&lt;=$F3)"</formula>
    </cfRule>
  </conditionalFormatting>
  <conditionalFormatting sqref="L62">
    <cfRule type="expression" dxfId="1835" priority="1837">
      <formula>"'=Y(G$3&gt;=$E3 , G$3&lt;=$F3)"</formula>
    </cfRule>
  </conditionalFormatting>
  <conditionalFormatting sqref="L62">
    <cfRule type="expression" dxfId="1834" priority="1836">
      <formula>"'=Y(G$3&gt;=$E3 , G$3&lt;=$F3)"</formula>
    </cfRule>
  </conditionalFormatting>
  <conditionalFormatting sqref="L62">
    <cfRule type="expression" dxfId="1833" priority="1835">
      <formula>"'=Y(G$3&gt;=$E3 , G$3&lt;=$F3)"</formula>
    </cfRule>
  </conditionalFormatting>
  <conditionalFormatting sqref="L62">
    <cfRule type="expression" dxfId="1832" priority="1834">
      <formula>"'=Y(G$3&gt;=$E3 , G$3&lt;=$F3)"</formula>
    </cfRule>
  </conditionalFormatting>
  <conditionalFormatting sqref="L62">
    <cfRule type="expression" dxfId="1831" priority="1833">
      <formula>"'=Y(G$3&gt;=$E3 , G$3&lt;=$F3)"</formula>
    </cfRule>
  </conditionalFormatting>
  <conditionalFormatting sqref="L62">
    <cfRule type="expression" dxfId="1830" priority="1832">
      <formula>"'=Y(G$3&gt;=$E3 , G$3&lt;=$F3)"</formula>
    </cfRule>
  </conditionalFormatting>
  <conditionalFormatting sqref="L62">
    <cfRule type="expression" dxfId="1829" priority="1831">
      <formula>"'=Y(G$3&gt;=$E3 , G$3&lt;=$F3)"</formula>
    </cfRule>
  </conditionalFormatting>
  <conditionalFormatting sqref="L62">
    <cfRule type="expression" dxfId="1828" priority="1830">
      <formula>"'=Y(G$3&gt;=$E3 , G$3&lt;=$F3)"</formula>
    </cfRule>
  </conditionalFormatting>
  <conditionalFormatting sqref="L62">
    <cfRule type="expression" dxfId="1827" priority="1829">
      <formula>"'=Y(G$3&gt;=$E3 , G$3&lt;=$F3)"</formula>
    </cfRule>
  </conditionalFormatting>
  <conditionalFormatting sqref="L62">
    <cfRule type="expression" dxfId="1826" priority="1828">
      <formula>"'=Y(G$3&gt;=$E3 , G$3&lt;=$F3)"</formula>
    </cfRule>
  </conditionalFormatting>
  <conditionalFormatting sqref="L62">
    <cfRule type="expression" dxfId="1825" priority="1827">
      <formula>"'=Y(G$3&gt;=$E3 , G$3&lt;=$F3)"</formula>
    </cfRule>
  </conditionalFormatting>
  <conditionalFormatting sqref="L62">
    <cfRule type="expression" dxfId="1824" priority="1826">
      <formula>"'=Y(G$3&gt;=$E3 , G$3&lt;=$F3)"</formula>
    </cfRule>
  </conditionalFormatting>
  <conditionalFormatting sqref="L62">
    <cfRule type="expression" dxfId="1823" priority="1825">
      <formula>"'=Y(G$3&gt;=$E3 , G$3&lt;=$F3)"</formula>
    </cfRule>
  </conditionalFormatting>
  <conditionalFormatting sqref="L62">
    <cfRule type="expression" dxfId="1822" priority="1824">
      <formula>"'=Y(G$3&gt;=$E3 , G$3&lt;=$F3)"</formula>
    </cfRule>
  </conditionalFormatting>
  <conditionalFormatting sqref="L62">
    <cfRule type="expression" dxfId="1821" priority="1823">
      <formula>"'=Y(G$3&gt;=$E3 , G$3&lt;=$F3)"</formula>
    </cfRule>
  </conditionalFormatting>
  <conditionalFormatting sqref="L62">
    <cfRule type="expression" dxfId="1820" priority="1822">
      <formula>"'=Y(G$3&gt;=$E3 , G$3&lt;=$F3)"</formula>
    </cfRule>
  </conditionalFormatting>
  <conditionalFormatting sqref="L62">
    <cfRule type="expression" dxfId="1819" priority="1821">
      <formula>"'=Y(G$3&gt;=$E3 , G$3&lt;=$F3)"</formula>
    </cfRule>
  </conditionalFormatting>
  <conditionalFormatting sqref="L62">
    <cfRule type="expression" dxfId="1818" priority="1820">
      <formula>"'=Y(G$3&gt;=$E3 , G$3&lt;=$F3)"</formula>
    </cfRule>
  </conditionalFormatting>
  <conditionalFormatting sqref="I62">
    <cfRule type="expression" dxfId="1817" priority="1819">
      <formula>"'=Y(G$3&gt;=$E3 , G$3&lt;=$F3)"</formula>
    </cfRule>
  </conditionalFormatting>
  <conditionalFormatting sqref="I62">
    <cfRule type="expression" dxfId="1816" priority="1818">
      <formula>"'=Y(G$3&gt;=$E3 , G$3&lt;=$F3)"</formula>
    </cfRule>
  </conditionalFormatting>
  <conditionalFormatting sqref="I62">
    <cfRule type="expression" dxfId="1815" priority="1817">
      <formula>"'=Y(G$3&gt;=$E3 , G$3&lt;=$F3)"</formula>
    </cfRule>
  </conditionalFormatting>
  <conditionalFormatting sqref="I62">
    <cfRule type="expression" dxfId="1814" priority="1816">
      <formula>"'=Y(G$3&gt;=$E3 , G$3&lt;=$F3)"</formula>
    </cfRule>
  </conditionalFormatting>
  <conditionalFormatting sqref="I62">
    <cfRule type="expression" dxfId="1813" priority="1815">
      <formula>"'=Y(G$3&gt;=$E3 , G$3&lt;=$F3)"</formula>
    </cfRule>
  </conditionalFormatting>
  <conditionalFormatting sqref="I62">
    <cfRule type="expression" dxfId="1812" priority="1814">
      <formula>"'=Y(G$3&gt;=$E3 , G$3&lt;=$F3)"</formula>
    </cfRule>
  </conditionalFormatting>
  <conditionalFormatting sqref="I62">
    <cfRule type="expression" dxfId="1811" priority="1813">
      <formula>"'=Y(G$3&gt;=$E3 , G$3&lt;=$F3)"</formula>
    </cfRule>
  </conditionalFormatting>
  <conditionalFormatting sqref="I62">
    <cfRule type="expression" dxfId="1810" priority="1812">
      <formula>"'=Y(G$3&gt;=$E3 , G$3&lt;=$F3)"</formula>
    </cfRule>
  </conditionalFormatting>
  <conditionalFormatting sqref="I62">
    <cfRule type="expression" dxfId="1809" priority="1811">
      <formula>"'=Y(G$3&gt;=$E3 , G$3&lt;=$F3)"</formula>
    </cfRule>
  </conditionalFormatting>
  <conditionalFormatting sqref="I62">
    <cfRule type="expression" dxfId="1808" priority="1810">
      <formula>"'=Y(G$3&gt;=$E3 , G$3&lt;=$F3)"</formula>
    </cfRule>
  </conditionalFormatting>
  <conditionalFormatting sqref="I62">
    <cfRule type="expression" dxfId="1807" priority="1809">
      <formula>"'=Y(G$3&gt;=$E3 , G$3&lt;=$F3)"</formula>
    </cfRule>
  </conditionalFormatting>
  <conditionalFormatting sqref="I62">
    <cfRule type="expression" dxfId="1806" priority="1808">
      <formula>"'=Y(G$3&gt;=$E3 , G$3&lt;=$F3)"</formula>
    </cfRule>
  </conditionalFormatting>
  <conditionalFormatting sqref="I62">
    <cfRule type="expression" dxfId="1805" priority="1807">
      <formula>"'=Y(G$3&gt;=$E3 , G$3&lt;=$F3)"</formula>
    </cfRule>
  </conditionalFormatting>
  <conditionalFormatting sqref="I62">
    <cfRule type="expression" dxfId="1804" priority="1806">
      <formula>"'=Y(G$3&gt;=$E3 , G$3&lt;=$F3)"</formula>
    </cfRule>
  </conditionalFormatting>
  <conditionalFormatting sqref="I62">
    <cfRule type="expression" dxfId="1803" priority="1805">
      <formula>"'=Y(G$3&gt;=$E3 , G$3&lt;=$F3)"</formula>
    </cfRule>
  </conditionalFormatting>
  <conditionalFormatting sqref="I62">
    <cfRule type="expression" dxfId="1802" priority="1804">
      <formula>"'=Y(G$3&gt;=$E3 , G$3&lt;=$F3)"</formula>
    </cfRule>
  </conditionalFormatting>
  <conditionalFormatting sqref="I62">
    <cfRule type="expression" dxfId="1801" priority="1803">
      <formula>"'=Y(G$3&gt;=$E3 , G$3&lt;=$F3)"</formula>
    </cfRule>
  </conditionalFormatting>
  <conditionalFormatting sqref="I52">
    <cfRule type="expression" dxfId="1800" priority="1802">
      <formula>"'=Y(G$3&gt;=$E3 , G$3&lt;=$F3)"</formula>
    </cfRule>
  </conditionalFormatting>
  <conditionalFormatting sqref="I52">
    <cfRule type="expression" dxfId="1799" priority="1801">
      <formula>"'=Y(G$3&gt;=$E3 , G$3&lt;=$F3)"</formula>
    </cfRule>
  </conditionalFormatting>
  <conditionalFormatting sqref="I52">
    <cfRule type="expression" dxfId="1798" priority="1800">
      <formula>"'=Y(G$3&gt;=$E3 , G$3&lt;=$F3)"</formula>
    </cfRule>
  </conditionalFormatting>
  <conditionalFormatting sqref="I52">
    <cfRule type="expression" dxfId="1797" priority="1799">
      <formula>"'=Y(G$3&gt;=$E3 , G$3&lt;=$F3)"</formula>
    </cfRule>
  </conditionalFormatting>
  <conditionalFormatting sqref="I52">
    <cfRule type="expression" dxfId="1796" priority="1798">
      <formula>"'=Y(G$3&gt;=$E3 , G$3&lt;=$F3)"</formula>
    </cfRule>
  </conditionalFormatting>
  <conditionalFormatting sqref="I52">
    <cfRule type="expression" dxfId="1795" priority="1797">
      <formula>"'=Y(G$3&gt;=$E3 , G$3&lt;=$F3)"</formula>
    </cfRule>
  </conditionalFormatting>
  <conditionalFormatting sqref="I52">
    <cfRule type="expression" dxfId="1794" priority="1796">
      <formula>"'=Y(G$3&gt;=$E3 , G$3&lt;=$F3)"</formula>
    </cfRule>
  </conditionalFormatting>
  <conditionalFormatting sqref="I52">
    <cfRule type="expression" dxfId="1793" priority="1795">
      <formula>"'=Y(G$3&gt;=$E3 , G$3&lt;=$F3)"</formula>
    </cfRule>
  </conditionalFormatting>
  <conditionalFormatting sqref="I52">
    <cfRule type="expression" dxfId="1792" priority="1794">
      <formula>"'=Y(G$3&gt;=$E3 , G$3&lt;=$F3)"</formula>
    </cfRule>
  </conditionalFormatting>
  <conditionalFormatting sqref="I52">
    <cfRule type="expression" dxfId="1791" priority="1793">
      <formula>"'=Y(G$3&gt;=$E3 , G$3&lt;=$F3)"</formula>
    </cfRule>
  </conditionalFormatting>
  <conditionalFormatting sqref="I52">
    <cfRule type="expression" dxfId="1790" priority="1792">
      <formula>"'=Y(G$3&gt;=$E3 , G$3&lt;=$F3)"</formula>
    </cfRule>
  </conditionalFormatting>
  <conditionalFormatting sqref="I52">
    <cfRule type="expression" dxfId="1789" priority="1791">
      <formula>"'=Y(G$3&gt;=$E3 , G$3&lt;=$F3)"</formula>
    </cfRule>
  </conditionalFormatting>
  <conditionalFormatting sqref="I52">
    <cfRule type="expression" dxfId="1788" priority="1790">
      <formula>"'=Y(G$3&gt;=$E3 , G$3&lt;=$F3)"</formula>
    </cfRule>
  </conditionalFormatting>
  <conditionalFormatting sqref="I52">
    <cfRule type="expression" dxfId="1787" priority="1789">
      <formula>"'=Y(G$3&gt;=$E3 , G$3&lt;=$F3)"</formula>
    </cfRule>
  </conditionalFormatting>
  <conditionalFormatting sqref="I52">
    <cfRule type="expression" dxfId="1786" priority="1788">
      <formula>"'=Y(G$3&gt;=$E3 , G$3&lt;=$F3)"</formula>
    </cfRule>
  </conditionalFormatting>
  <conditionalFormatting sqref="I52">
    <cfRule type="expression" dxfId="1785" priority="1787">
      <formula>"'=Y(G$3&gt;=$E3 , G$3&lt;=$F3)"</formula>
    </cfRule>
  </conditionalFormatting>
  <conditionalFormatting sqref="I52">
    <cfRule type="expression" dxfId="1784" priority="1786">
      <formula>"'=Y(G$3&gt;=$E3 , G$3&lt;=$F3)"</formula>
    </cfRule>
  </conditionalFormatting>
  <conditionalFormatting sqref="N58:P58">
    <cfRule type="expression" dxfId="1783" priority="1785">
      <formula>"'=Y(G$3&gt;=$E3 , G$3&lt;=$F3)"</formula>
    </cfRule>
  </conditionalFormatting>
  <conditionalFormatting sqref="N58:P58">
    <cfRule type="expression" dxfId="1782" priority="1784">
      <formula>"'=Y(G$3&gt;=$E3 , G$3&lt;=$F3)"</formula>
    </cfRule>
  </conditionalFormatting>
  <conditionalFormatting sqref="N58:P58">
    <cfRule type="expression" dxfId="1781" priority="1783">
      <formula>"'=Y(G$3&gt;=$E3 , G$3&lt;=$F3)"</formula>
    </cfRule>
  </conditionalFormatting>
  <conditionalFormatting sqref="N58:P58">
    <cfRule type="expression" dxfId="1780" priority="1782">
      <formula>"'=Y(G$3&gt;=$E3 , G$3&lt;=$F3)"</formula>
    </cfRule>
  </conditionalFormatting>
  <conditionalFormatting sqref="N58:P58">
    <cfRule type="expression" dxfId="1779" priority="1781">
      <formula>"'=Y(G$3&gt;=$E3 , G$3&lt;=$F3)"</formula>
    </cfRule>
  </conditionalFormatting>
  <conditionalFormatting sqref="N58:P58">
    <cfRule type="expression" dxfId="1778" priority="1780">
      <formula>"'=Y(G$3&gt;=$E3 , G$3&lt;=$F3)"</formula>
    </cfRule>
  </conditionalFormatting>
  <conditionalFormatting sqref="N58:P58">
    <cfRule type="expression" dxfId="1777" priority="1779">
      <formula>"'=Y(G$3&gt;=$E3 , G$3&lt;=$F3)"</formula>
    </cfRule>
  </conditionalFormatting>
  <conditionalFormatting sqref="N58:P58">
    <cfRule type="expression" dxfId="1776" priority="1778">
      <formula>"'=Y(G$3&gt;=$E3 , G$3&lt;=$F3)"</formula>
    </cfRule>
  </conditionalFormatting>
  <conditionalFormatting sqref="N58:P58">
    <cfRule type="expression" dxfId="1775" priority="1777">
      <formula>"'=Y(G$3&gt;=$E3 , G$3&lt;=$F3)"</formula>
    </cfRule>
  </conditionalFormatting>
  <conditionalFormatting sqref="N58:P58">
    <cfRule type="expression" dxfId="1774" priority="1776">
      <formula>"'=Y(G$3&gt;=$E3 , G$3&lt;=$F3)"</formula>
    </cfRule>
  </conditionalFormatting>
  <conditionalFormatting sqref="N58:P58">
    <cfRule type="expression" dxfId="1773" priority="1775">
      <formula>"'=Y(G$3&gt;=$E3 , G$3&lt;=$F3)"</formula>
    </cfRule>
  </conditionalFormatting>
  <conditionalFormatting sqref="N58:P58">
    <cfRule type="expression" dxfId="1772" priority="1774">
      <formula>"'=Y(G$3&gt;=$E3 , G$3&lt;=$F3)"</formula>
    </cfRule>
  </conditionalFormatting>
  <conditionalFormatting sqref="N58:P58">
    <cfRule type="expression" dxfId="1771" priority="1773">
      <formula>"'=Y(G$3&gt;=$E3 , G$3&lt;=$F3)"</formula>
    </cfRule>
  </conditionalFormatting>
  <conditionalFormatting sqref="N58:P58">
    <cfRule type="expression" dxfId="1770" priority="1772">
      <formula>"'=Y(G$3&gt;=$E3 , G$3&lt;=$F3)"</formula>
    </cfRule>
  </conditionalFormatting>
  <conditionalFormatting sqref="N58:P58">
    <cfRule type="expression" dxfId="1769" priority="1771">
      <formula>"'=Y(G$3&gt;=$E3 , G$3&lt;=$F3)"</formula>
    </cfRule>
  </conditionalFormatting>
  <conditionalFormatting sqref="N58:P58">
    <cfRule type="expression" dxfId="1768" priority="1770">
      <formula>"'=Y(G$3&gt;=$E3 , G$3&lt;=$F3)"</formula>
    </cfRule>
  </conditionalFormatting>
  <conditionalFormatting sqref="N58:P58">
    <cfRule type="expression" dxfId="1767" priority="1769">
      <formula>"'=Y(G$3&gt;=$E3 , G$3&lt;=$F3)"</formula>
    </cfRule>
  </conditionalFormatting>
  <conditionalFormatting sqref="N58:P58">
    <cfRule type="expression" dxfId="1766" priority="1768">
      <formula>"'=Y(G$3&gt;=$E3 , G$3&lt;=$F3)"</formula>
    </cfRule>
  </conditionalFormatting>
  <conditionalFormatting sqref="N58:P58">
    <cfRule type="expression" dxfId="1765" priority="1767">
      <formula>"'=Y(G$3&gt;=$E3 , G$3&lt;=$F3)"</formula>
    </cfRule>
  </conditionalFormatting>
  <conditionalFormatting sqref="N58:P58">
    <cfRule type="expression" dxfId="1764" priority="1766">
      <formula>"'=Y(G$3&gt;=$E3 , G$3&lt;=$F3)"</formula>
    </cfRule>
  </conditionalFormatting>
  <conditionalFormatting sqref="N58:P58">
    <cfRule type="expression" dxfId="1763" priority="1765">
      <formula>"'=Y(G$3&gt;=$E3 , G$3&lt;=$F3)"</formula>
    </cfRule>
  </conditionalFormatting>
  <conditionalFormatting sqref="N58:P58">
    <cfRule type="expression" dxfId="1762" priority="1764">
      <formula>"'=Y(G$3&gt;=$E3 , G$3&lt;=$F3)"</formula>
    </cfRule>
  </conditionalFormatting>
  <conditionalFormatting sqref="N58:P58">
    <cfRule type="expression" dxfId="1761" priority="1763">
      <formula>"'=Y(G$3&gt;=$E3 , G$3&lt;=$F3)"</formula>
    </cfRule>
  </conditionalFormatting>
  <conditionalFormatting sqref="N58:P58">
    <cfRule type="expression" dxfId="1760" priority="1762">
      <formula>"'=Y(G$3&gt;=$E3 , G$3&lt;=$F3)"</formula>
    </cfRule>
  </conditionalFormatting>
  <conditionalFormatting sqref="N58:P58">
    <cfRule type="expression" dxfId="1759" priority="1761">
      <formula>"'=Y(G$3&gt;=$E3 , G$3&lt;=$F3)"</formula>
    </cfRule>
  </conditionalFormatting>
  <conditionalFormatting sqref="N58:P58">
    <cfRule type="expression" dxfId="1758" priority="1760">
      <formula>"'=Y(G$3&gt;=$E3 , G$3&lt;=$F3)"</formula>
    </cfRule>
  </conditionalFormatting>
  <conditionalFormatting sqref="N54">
    <cfRule type="expression" dxfId="1757" priority="1759">
      <formula>"'=Y(G$3&gt;=$E3 , G$3&lt;=$F3)"</formula>
    </cfRule>
  </conditionalFormatting>
  <conditionalFormatting sqref="N54">
    <cfRule type="expression" dxfId="1756" priority="1758">
      <formula>"'=Y(G$3&gt;=$E3 , G$3&lt;=$F3)"</formula>
    </cfRule>
  </conditionalFormatting>
  <conditionalFormatting sqref="N54">
    <cfRule type="expression" dxfId="1755" priority="1757">
      <formula>"'=Y(G$3&gt;=$E3 , G$3&lt;=$F3)"</formula>
    </cfRule>
  </conditionalFormatting>
  <conditionalFormatting sqref="N54">
    <cfRule type="expression" dxfId="1754" priority="1756">
      <formula>"'=Y(G$3&gt;=$E3 , G$3&lt;=$F3)"</formula>
    </cfRule>
  </conditionalFormatting>
  <conditionalFormatting sqref="N54">
    <cfRule type="expression" dxfId="1753" priority="1755">
      <formula>"'=Y(G$3&gt;=$E3 , G$3&lt;=$F3)"</formula>
    </cfRule>
  </conditionalFormatting>
  <conditionalFormatting sqref="N54">
    <cfRule type="expression" dxfId="1752" priority="1754">
      <formula>"'=Y(G$3&gt;=$E3 , G$3&lt;=$F3)"</formula>
    </cfRule>
  </conditionalFormatting>
  <conditionalFormatting sqref="N54">
    <cfRule type="expression" dxfId="1751" priority="1753">
      <formula>"'=Y(G$3&gt;=$E3 , G$3&lt;=$F3)"</formula>
    </cfRule>
  </conditionalFormatting>
  <conditionalFormatting sqref="N54">
    <cfRule type="expression" dxfId="1750" priority="1752">
      <formula>"'=Y(G$3&gt;=$E3 , G$3&lt;=$F3)"</formula>
    </cfRule>
  </conditionalFormatting>
  <conditionalFormatting sqref="N54">
    <cfRule type="expression" dxfId="1749" priority="1751">
      <formula>"'=Y(G$3&gt;=$E3 , G$3&lt;=$F3)"</formula>
    </cfRule>
  </conditionalFormatting>
  <conditionalFormatting sqref="N54">
    <cfRule type="expression" dxfId="1748" priority="1750">
      <formula>"'=Y(G$3&gt;=$E3 , G$3&lt;=$F3)"</formula>
    </cfRule>
  </conditionalFormatting>
  <conditionalFormatting sqref="N54">
    <cfRule type="expression" dxfId="1747" priority="1749">
      <formula>"'=Y(G$3&gt;=$E3 , G$3&lt;=$F3)"</formula>
    </cfRule>
  </conditionalFormatting>
  <conditionalFormatting sqref="N54">
    <cfRule type="expression" dxfId="1746" priority="1748">
      <formula>"'=Y(G$3&gt;=$E3 , G$3&lt;=$F3)"</formula>
    </cfRule>
  </conditionalFormatting>
  <conditionalFormatting sqref="N54">
    <cfRule type="expression" dxfId="1745" priority="1747">
      <formula>"'=Y(G$3&gt;=$E3 , G$3&lt;=$F3)"</formula>
    </cfRule>
  </conditionalFormatting>
  <conditionalFormatting sqref="N54">
    <cfRule type="expression" dxfId="1744" priority="1746">
      <formula>"'=Y(G$3&gt;=$E3 , G$3&lt;=$F3)"</formula>
    </cfRule>
  </conditionalFormatting>
  <conditionalFormatting sqref="N54">
    <cfRule type="expression" dxfId="1743" priority="1745">
      <formula>"'=Y(G$3&gt;=$E3 , G$3&lt;=$F3)"</formula>
    </cfRule>
  </conditionalFormatting>
  <conditionalFormatting sqref="N54">
    <cfRule type="expression" dxfId="1742" priority="1744">
      <formula>"'=Y(G$3&gt;=$E3 , G$3&lt;=$F3)"</formula>
    </cfRule>
  </conditionalFormatting>
  <conditionalFormatting sqref="N54">
    <cfRule type="expression" dxfId="1741" priority="1743">
      <formula>"'=Y(G$3&gt;=$E3 , G$3&lt;=$F3)"</formula>
    </cfRule>
  </conditionalFormatting>
  <conditionalFormatting sqref="N54">
    <cfRule type="expression" dxfId="1740" priority="1742">
      <formula>"'=Y(G$3&gt;=$E3 , G$3&lt;=$F3)"</formula>
    </cfRule>
  </conditionalFormatting>
  <conditionalFormatting sqref="N54">
    <cfRule type="expression" dxfId="1739" priority="1741">
      <formula>"'=Y(G$3&gt;=$E3 , G$3&lt;=$F3)"</formula>
    </cfRule>
  </conditionalFormatting>
  <conditionalFormatting sqref="N54">
    <cfRule type="expression" dxfId="1738" priority="1740">
      <formula>"'=Y(G$3&gt;=$E3 , G$3&lt;=$F3)"</formula>
    </cfRule>
  </conditionalFormatting>
  <conditionalFormatting sqref="N54">
    <cfRule type="expression" dxfId="1737" priority="1739">
      <formula>"'=Y(G$3&gt;=$E3 , G$3&lt;=$F3)"</formula>
    </cfRule>
  </conditionalFormatting>
  <conditionalFormatting sqref="N54">
    <cfRule type="expression" dxfId="1736" priority="1738">
      <formula>"'=Y(G$3&gt;=$E3 , G$3&lt;=$F3)"</formula>
    </cfRule>
  </conditionalFormatting>
  <conditionalFormatting sqref="N54">
    <cfRule type="expression" dxfId="1735" priority="1737">
      <formula>"'=Y(G$3&gt;=$E3 , G$3&lt;=$F3)"</formula>
    </cfRule>
  </conditionalFormatting>
  <conditionalFormatting sqref="N54">
    <cfRule type="expression" dxfId="1734" priority="1736">
      <formula>"'=Y(G$3&gt;=$E3 , G$3&lt;=$F3)"</formula>
    </cfRule>
  </conditionalFormatting>
  <conditionalFormatting sqref="N54">
    <cfRule type="expression" dxfId="1733" priority="1735">
      <formula>"'=Y(G$3&gt;=$E3 , G$3&lt;=$F3)"</formula>
    </cfRule>
  </conditionalFormatting>
  <conditionalFormatting sqref="N54">
    <cfRule type="expression" dxfId="1732" priority="1734">
      <formula>"'=Y(G$3&gt;=$E3 , G$3&lt;=$F3)"</formula>
    </cfRule>
  </conditionalFormatting>
  <conditionalFormatting sqref="L56:M56">
    <cfRule type="expression" dxfId="1731" priority="1733">
      <formula>"'=Y(G$3&gt;=$E3 , G$3&lt;=$F3)"</formula>
    </cfRule>
  </conditionalFormatting>
  <conditionalFormatting sqref="L56:M56">
    <cfRule type="expression" dxfId="1730" priority="1732">
      <formula>"'=Y(G$3&gt;=$E3 , G$3&lt;=$F3)"</formula>
    </cfRule>
  </conditionalFormatting>
  <conditionalFormatting sqref="L56:M56">
    <cfRule type="expression" dxfId="1729" priority="1731">
      <formula>"'=Y(G$3&gt;=$E3 , G$3&lt;=$F3)"</formula>
    </cfRule>
  </conditionalFormatting>
  <conditionalFormatting sqref="L56:M56">
    <cfRule type="expression" dxfId="1728" priority="1730">
      <formula>"'=Y(G$3&gt;=$E3 , G$3&lt;=$F3)"</formula>
    </cfRule>
  </conditionalFormatting>
  <conditionalFormatting sqref="L56:M56">
    <cfRule type="expression" dxfId="1727" priority="1729">
      <formula>"'=Y(G$3&gt;=$E3 , G$3&lt;=$F3)"</formula>
    </cfRule>
  </conditionalFormatting>
  <conditionalFormatting sqref="L56:M56">
    <cfRule type="expression" dxfId="1726" priority="1728">
      <formula>"'=Y(G$3&gt;=$E3 , G$3&lt;=$F3)"</formula>
    </cfRule>
  </conditionalFormatting>
  <conditionalFormatting sqref="L56:M56">
    <cfRule type="expression" dxfId="1725" priority="1727">
      <formula>"'=Y(G$3&gt;=$E3 , G$3&lt;=$F3)"</formula>
    </cfRule>
  </conditionalFormatting>
  <conditionalFormatting sqref="L56:M56">
    <cfRule type="expression" dxfId="1724" priority="1726">
      <formula>"'=Y(G$3&gt;=$E3 , G$3&lt;=$F3)"</formula>
    </cfRule>
  </conditionalFormatting>
  <conditionalFormatting sqref="L56:M56">
    <cfRule type="expression" dxfId="1723" priority="1725">
      <formula>"'=Y(G$3&gt;=$E3 , G$3&lt;=$F3)"</formula>
    </cfRule>
  </conditionalFormatting>
  <conditionalFormatting sqref="L56:M56">
    <cfRule type="expression" dxfId="1722" priority="1724">
      <formula>"'=Y(G$3&gt;=$E3 , G$3&lt;=$F3)"</formula>
    </cfRule>
  </conditionalFormatting>
  <conditionalFormatting sqref="L56:M56">
    <cfRule type="expression" dxfId="1721" priority="1723">
      <formula>"'=Y(G$3&gt;=$E3 , G$3&lt;=$F3)"</formula>
    </cfRule>
  </conditionalFormatting>
  <conditionalFormatting sqref="L56:M56">
    <cfRule type="expression" dxfId="1720" priority="1722">
      <formula>"'=Y(G$3&gt;=$E3 , G$3&lt;=$F3)"</formula>
    </cfRule>
  </conditionalFormatting>
  <conditionalFormatting sqref="L56:M56">
    <cfRule type="expression" dxfId="1719" priority="1721">
      <formula>"'=Y(G$3&gt;=$E3 , G$3&lt;=$F3)"</formula>
    </cfRule>
  </conditionalFormatting>
  <conditionalFormatting sqref="L56:M56">
    <cfRule type="expression" dxfId="1718" priority="1720">
      <formula>"'=Y(G$3&gt;=$E3 , G$3&lt;=$F3)"</formula>
    </cfRule>
  </conditionalFormatting>
  <conditionalFormatting sqref="L56:M56">
    <cfRule type="expression" dxfId="1717" priority="1719">
      <formula>"'=Y(G$3&gt;=$E3 , G$3&lt;=$F3)"</formula>
    </cfRule>
  </conditionalFormatting>
  <conditionalFormatting sqref="L56:M56">
    <cfRule type="expression" dxfId="1716" priority="1718">
      <formula>"'=Y(G$3&gt;=$E3 , G$3&lt;=$F3)"</formula>
    </cfRule>
  </conditionalFormatting>
  <conditionalFormatting sqref="L56:M56">
    <cfRule type="expression" dxfId="1715" priority="1717">
      <formula>"'=Y(G$3&gt;=$E3 , G$3&lt;=$F3)"</formula>
    </cfRule>
  </conditionalFormatting>
  <conditionalFormatting sqref="L56:M56">
    <cfRule type="expression" dxfId="1714" priority="1716">
      <formula>"'=Y(G$3&gt;=$E3 , G$3&lt;=$F3)"</formula>
    </cfRule>
  </conditionalFormatting>
  <conditionalFormatting sqref="L56:M56">
    <cfRule type="expression" dxfId="1713" priority="1715">
      <formula>"'=Y(G$3&gt;=$E3 , G$3&lt;=$F3)"</formula>
    </cfRule>
  </conditionalFormatting>
  <conditionalFormatting sqref="L56:M56">
    <cfRule type="expression" dxfId="1712" priority="1714">
      <formula>"'=Y(G$3&gt;=$E3 , G$3&lt;=$F3)"</formula>
    </cfRule>
  </conditionalFormatting>
  <conditionalFormatting sqref="L56:M56">
    <cfRule type="expression" dxfId="1711" priority="1713">
      <formula>"'=Y(G$3&gt;=$E3 , G$3&lt;=$F3)"</formula>
    </cfRule>
  </conditionalFormatting>
  <conditionalFormatting sqref="L56:M56">
    <cfRule type="expression" dxfId="1710" priority="1712">
      <formula>"'=Y(G$3&gt;=$E3 , G$3&lt;=$F3)"</formula>
    </cfRule>
  </conditionalFormatting>
  <conditionalFormatting sqref="L56:M56">
    <cfRule type="expression" dxfId="1709" priority="1711">
      <formula>"'=Y(G$3&gt;=$E3 , G$3&lt;=$F3)"</formula>
    </cfRule>
  </conditionalFormatting>
  <conditionalFormatting sqref="L56:M56">
    <cfRule type="expression" dxfId="1708" priority="1710">
      <formula>"'=Y(G$3&gt;=$E3 , G$3&lt;=$F3)"</formula>
    </cfRule>
  </conditionalFormatting>
  <conditionalFormatting sqref="L56:M56">
    <cfRule type="expression" dxfId="1707" priority="1709">
      <formula>"'=Y(G$3&gt;=$E3 , G$3&lt;=$F3)"</formula>
    </cfRule>
  </conditionalFormatting>
  <conditionalFormatting sqref="L56:M56">
    <cfRule type="expression" dxfId="1706" priority="1708">
      <formula>"'=Y(G$3&gt;=$E3 , G$3&lt;=$F3)"</formula>
    </cfRule>
  </conditionalFormatting>
  <conditionalFormatting sqref="L56:M56">
    <cfRule type="expression" dxfId="1705" priority="1707">
      <formula>"'=Y(G$3&gt;=$E3 , G$3&lt;=$F3)"</formula>
    </cfRule>
  </conditionalFormatting>
  <conditionalFormatting sqref="N56">
    <cfRule type="expression" dxfId="1704" priority="1706">
      <formula>"'=Y(G$3&gt;=$E3 , G$3&lt;=$F3)"</formula>
    </cfRule>
  </conditionalFormatting>
  <conditionalFormatting sqref="N56">
    <cfRule type="expression" dxfId="1703" priority="1705">
      <formula>"'=Y(G$3&gt;=$E3 , G$3&lt;=$F3)"</formula>
    </cfRule>
  </conditionalFormatting>
  <conditionalFormatting sqref="N56">
    <cfRule type="expression" dxfId="1702" priority="1704">
      <formula>"'=Y(G$3&gt;=$E3 , G$3&lt;=$F3)"</formula>
    </cfRule>
  </conditionalFormatting>
  <conditionalFormatting sqref="N56">
    <cfRule type="expression" dxfId="1701" priority="1703">
      <formula>"'=Y(G$3&gt;=$E3 , G$3&lt;=$F3)"</formula>
    </cfRule>
  </conditionalFormatting>
  <conditionalFormatting sqref="N56">
    <cfRule type="expression" dxfId="1700" priority="1702">
      <formula>"'=Y(G$3&gt;=$E3 , G$3&lt;=$F3)"</formula>
    </cfRule>
  </conditionalFormatting>
  <conditionalFormatting sqref="N56">
    <cfRule type="expression" dxfId="1699" priority="1701">
      <formula>"'=Y(G$3&gt;=$E3 , G$3&lt;=$F3)"</formula>
    </cfRule>
  </conditionalFormatting>
  <conditionalFormatting sqref="N56">
    <cfRule type="expression" dxfId="1698" priority="1700">
      <formula>"'=Y(G$3&gt;=$E3 , G$3&lt;=$F3)"</formula>
    </cfRule>
  </conditionalFormatting>
  <conditionalFormatting sqref="N56">
    <cfRule type="expression" dxfId="1697" priority="1699">
      <formula>"'=Y(G$3&gt;=$E3 , G$3&lt;=$F3)"</formula>
    </cfRule>
  </conditionalFormatting>
  <conditionalFormatting sqref="N56">
    <cfRule type="expression" dxfId="1696" priority="1698">
      <formula>"'=Y(G$3&gt;=$E3 , G$3&lt;=$F3)"</formula>
    </cfRule>
  </conditionalFormatting>
  <conditionalFormatting sqref="N56">
    <cfRule type="expression" dxfId="1695" priority="1697">
      <formula>"'=Y(G$3&gt;=$E3 , G$3&lt;=$F3)"</formula>
    </cfRule>
  </conditionalFormatting>
  <conditionalFormatting sqref="N56">
    <cfRule type="expression" dxfId="1694" priority="1696">
      <formula>"'=Y(G$3&gt;=$E3 , G$3&lt;=$F3)"</formula>
    </cfRule>
  </conditionalFormatting>
  <conditionalFormatting sqref="N56">
    <cfRule type="expression" dxfId="1693" priority="1695">
      <formula>"'=Y(G$3&gt;=$E3 , G$3&lt;=$F3)"</formula>
    </cfRule>
  </conditionalFormatting>
  <conditionalFormatting sqref="N56">
    <cfRule type="expression" dxfId="1692" priority="1694">
      <formula>"'=Y(G$3&gt;=$E3 , G$3&lt;=$F3)"</formula>
    </cfRule>
  </conditionalFormatting>
  <conditionalFormatting sqref="N56">
    <cfRule type="expression" dxfId="1691" priority="1693">
      <formula>"'=Y(G$3&gt;=$E3 , G$3&lt;=$F3)"</formula>
    </cfRule>
  </conditionalFormatting>
  <conditionalFormatting sqref="N56">
    <cfRule type="expression" dxfId="1690" priority="1692">
      <formula>"'=Y(G$3&gt;=$E3 , G$3&lt;=$F3)"</formula>
    </cfRule>
  </conditionalFormatting>
  <conditionalFormatting sqref="N56">
    <cfRule type="expression" dxfId="1689" priority="1691">
      <formula>"'=Y(G$3&gt;=$E3 , G$3&lt;=$F3)"</formula>
    </cfRule>
  </conditionalFormatting>
  <conditionalFormatting sqref="N56">
    <cfRule type="expression" dxfId="1688" priority="1690">
      <formula>"'=Y(G$3&gt;=$E3 , G$3&lt;=$F3)"</formula>
    </cfRule>
  </conditionalFormatting>
  <conditionalFormatting sqref="N56">
    <cfRule type="expression" dxfId="1687" priority="1689">
      <formula>"'=Y(G$3&gt;=$E3 , G$3&lt;=$F3)"</formula>
    </cfRule>
  </conditionalFormatting>
  <conditionalFormatting sqref="N56">
    <cfRule type="expression" dxfId="1686" priority="1688">
      <formula>"'=Y(G$3&gt;=$E3 , G$3&lt;=$F3)"</formula>
    </cfRule>
  </conditionalFormatting>
  <conditionalFormatting sqref="N56">
    <cfRule type="expression" dxfId="1685" priority="1687">
      <formula>"'=Y(G$3&gt;=$E3 , G$3&lt;=$F3)"</formula>
    </cfRule>
  </conditionalFormatting>
  <conditionalFormatting sqref="N56">
    <cfRule type="expression" dxfId="1684" priority="1686">
      <formula>"'=Y(G$3&gt;=$E3 , G$3&lt;=$F3)"</formula>
    </cfRule>
  </conditionalFormatting>
  <conditionalFormatting sqref="N56">
    <cfRule type="expression" dxfId="1683" priority="1685">
      <formula>"'=Y(G$3&gt;=$E3 , G$3&lt;=$F3)"</formula>
    </cfRule>
  </conditionalFormatting>
  <conditionalFormatting sqref="N56">
    <cfRule type="expression" dxfId="1682" priority="1684">
      <formula>"'=Y(G$3&gt;=$E3 , G$3&lt;=$F3)"</formula>
    </cfRule>
  </conditionalFormatting>
  <conditionalFormatting sqref="N56">
    <cfRule type="expression" dxfId="1681" priority="1683">
      <formula>"'=Y(G$3&gt;=$E3 , G$3&lt;=$F3)"</formula>
    </cfRule>
  </conditionalFormatting>
  <conditionalFormatting sqref="N56">
    <cfRule type="expression" dxfId="1680" priority="1682">
      <formula>"'=Y(G$3&gt;=$E3 , G$3&lt;=$F3)"</formula>
    </cfRule>
  </conditionalFormatting>
  <conditionalFormatting sqref="N56">
    <cfRule type="expression" dxfId="1679" priority="1681">
      <formula>"'=Y(G$3&gt;=$E3 , G$3&lt;=$F3)"</formula>
    </cfRule>
  </conditionalFormatting>
  <conditionalFormatting sqref="O56">
    <cfRule type="expression" dxfId="1678" priority="1680">
      <formula>"'=Y(G$3&gt;=$E3 , G$3&lt;=$F3)"</formula>
    </cfRule>
  </conditionalFormatting>
  <conditionalFormatting sqref="O56">
    <cfRule type="expression" dxfId="1677" priority="1679">
      <formula>"'=Y(G$3&gt;=$E3 , G$3&lt;=$F3)"</formula>
    </cfRule>
  </conditionalFormatting>
  <conditionalFormatting sqref="O56">
    <cfRule type="expression" dxfId="1676" priority="1678">
      <formula>"'=Y(G$3&gt;=$E3 , G$3&lt;=$F3)"</formula>
    </cfRule>
  </conditionalFormatting>
  <conditionalFormatting sqref="O56">
    <cfRule type="expression" dxfId="1675" priority="1677">
      <formula>"'=Y(G$3&gt;=$E3 , G$3&lt;=$F3)"</formula>
    </cfRule>
  </conditionalFormatting>
  <conditionalFormatting sqref="O56">
    <cfRule type="expression" dxfId="1674" priority="1676">
      <formula>"'=Y(G$3&gt;=$E3 , G$3&lt;=$F3)"</formula>
    </cfRule>
  </conditionalFormatting>
  <conditionalFormatting sqref="O56">
    <cfRule type="expression" dxfId="1673" priority="1675">
      <formula>"'=Y(G$3&gt;=$E3 , G$3&lt;=$F3)"</formula>
    </cfRule>
  </conditionalFormatting>
  <conditionalFormatting sqref="O56">
    <cfRule type="expression" dxfId="1672" priority="1674">
      <formula>"'=Y(G$3&gt;=$E3 , G$3&lt;=$F3)"</formula>
    </cfRule>
  </conditionalFormatting>
  <conditionalFormatting sqref="O56">
    <cfRule type="expression" dxfId="1671" priority="1673">
      <formula>"'=Y(G$3&gt;=$E3 , G$3&lt;=$F3)"</formula>
    </cfRule>
  </conditionalFormatting>
  <conditionalFormatting sqref="O56">
    <cfRule type="expression" dxfId="1670" priority="1672">
      <formula>"'=Y(G$3&gt;=$E3 , G$3&lt;=$F3)"</formula>
    </cfRule>
  </conditionalFormatting>
  <conditionalFormatting sqref="O56">
    <cfRule type="expression" dxfId="1669" priority="1671">
      <formula>"'=Y(G$3&gt;=$E3 , G$3&lt;=$F3)"</formula>
    </cfRule>
  </conditionalFormatting>
  <conditionalFormatting sqref="O56">
    <cfRule type="expression" dxfId="1668" priority="1670">
      <formula>"'=Y(G$3&gt;=$E3 , G$3&lt;=$F3)"</formula>
    </cfRule>
  </conditionalFormatting>
  <conditionalFormatting sqref="O56">
    <cfRule type="expression" dxfId="1667" priority="1669">
      <formula>"'=Y(G$3&gt;=$E3 , G$3&lt;=$F3)"</formula>
    </cfRule>
  </conditionalFormatting>
  <conditionalFormatting sqref="O56">
    <cfRule type="expression" dxfId="1666" priority="1668">
      <formula>"'=Y(G$3&gt;=$E3 , G$3&lt;=$F3)"</formula>
    </cfRule>
  </conditionalFormatting>
  <conditionalFormatting sqref="O56">
    <cfRule type="expression" dxfId="1665" priority="1667">
      <formula>"'=Y(G$3&gt;=$E3 , G$3&lt;=$F3)"</formula>
    </cfRule>
  </conditionalFormatting>
  <conditionalFormatting sqref="O56">
    <cfRule type="expression" dxfId="1664" priority="1666">
      <formula>"'=Y(G$3&gt;=$E3 , G$3&lt;=$F3)"</formula>
    </cfRule>
  </conditionalFormatting>
  <conditionalFormatting sqref="O56">
    <cfRule type="expression" dxfId="1663" priority="1665">
      <formula>"'=Y(G$3&gt;=$E3 , G$3&lt;=$F3)"</formula>
    </cfRule>
  </conditionalFormatting>
  <conditionalFormatting sqref="O56">
    <cfRule type="expression" dxfId="1662" priority="1664">
      <formula>"'=Y(G$3&gt;=$E3 , G$3&lt;=$F3)"</formula>
    </cfRule>
  </conditionalFormatting>
  <conditionalFormatting sqref="O56">
    <cfRule type="expression" dxfId="1661" priority="1663">
      <formula>"'=Y(G$3&gt;=$E3 , G$3&lt;=$F3)"</formula>
    </cfRule>
  </conditionalFormatting>
  <conditionalFormatting sqref="O56">
    <cfRule type="expression" dxfId="1660" priority="1662">
      <formula>"'=Y(G$3&gt;=$E3 , G$3&lt;=$F3)"</formula>
    </cfRule>
  </conditionalFormatting>
  <conditionalFormatting sqref="O56">
    <cfRule type="expression" dxfId="1659" priority="1661">
      <formula>"'=Y(G$3&gt;=$E3 , G$3&lt;=$F3)"</formula>
    </cfRule>
  </conditionalFormatting>
  <conditionalFormatting sqref="O56">
    <cfRule type="expression" dxfId="1658" priority="1660">
      <formula>"'=Y(G$3&gt;=$E3 , G$3&lt;=$F3)"</formula>
    </cfRule>
  </conditionalFormatting>
  <conditionalFormatting sqref="O56">
    <cfRule type="expression" dxfId="1657" priority="1659">
      <formula>"'=Y(G$3&gt;=$E3 , G$3&lt;=$F3)"</formula>
    </cfRule>
  </conditionalFormatting>
  <conditionalFormatting sqref="O56">
    <cfRule type="expression" dxfId="1656" priority="1658">
      <formula>"'=Y(G$3&gt;=$E3 , G$3&lt;=$F3)"</formula>
    </cfRule>
  </conditionalFormatting>
  <conditionalFormatting sqref="O56">
    <cfRule type="expression" dxfId="1655" priority="1657">
      <formula>"'=Y(G$3&gt;=$E3 , G$3&lt;=$F3)"</formula>
    </cfRule>
  </conditionalFormatting>
  <conditionalFormatting sqref="O56">
    <cfRule type="expression" dxfId="1654" priority="1656">
      <formula>"'=Y(G$3&gt;=$E3 , G$3&lt;=$F3)"</formula>
    </cfRule>
  </conditionalFormatting>
  <conditionalFormatting sqref="O56">
    <cfRule type="expression" dxfId="1653" priority="1655">
      <formula>"'=Y(G$3&gt;=$E3 , G$3&lt;=$F3)"</formula>
    </cfRule>
  </conditionalFormatting>
  <conditionalFormatting sqref="L64">
    <cfRule type="expression" dxfId="1652" priority="1654">
      <formula>"'=Y(G$3&gt;=$E3 , G$3&lt;=$F3)"</formula>
    </cfRule>
  </conditionalFormatting>
  <conditionalFormatting sqref="L64">
    <cfRule type="expression" dxfId="1651" priority="1653">
      <formula>"'=Y(G$3&gt;=$E3 , G$3&lt;=$F3)"</formula>
    </cfRule>
  </conditionalFormatting>
  <conditionalFormatting sqref="L64">
    <cfRule type="expression" dxfId="1650" priority="1652">
      <formula>"'=Y(G$3&gt;=$E3 , G$3&lt;=$F3)"</formula>
    </cfRule>
  </conditionalFormatting>
  <conditionalFormatting sqref="L64">
    <cfRule type="expression" dxfId="1649" priority="1651">
      <formula>"'=Y(G$3&gt;=$E3 , G$3&lt;=$F3)"</formula>
    </cfRule>
  </conditionalFormatting>
  <conditionalFormatting sqref="L64">
    <cfRule type="expression" dxfId="1648" priority="1650">
      <formula>"'=Y(G$3&gt;=$E3 , G$3&lt;=$F3)"</formula>
    </cfRule>
  </conditionalFormatting>
  <conditionalFormatting sqref="L64">
    <cfRule type="expression" dxfId="1647" priority="1649">
      <formula>"'=Y(G$3&gt;=$E3 , G$3&lt;=$F3)"</formula>
    </cfRule>
  </conditionalFormatting>
  <conditionalFormatting sqref="L64">
    <cfRule type="expression" dxfId="1646" priority="1648">
      <formula>"'=Y(G$3&gt;=$E3 , G$3&lt;=$F3)"</formula>
    </cfRule>
  </conditionalFormatting>
  <conditionalFormatting sqref="L64">
    <cfRule type="expression" dxfId="1645" priority="1647">
      <formula>"'=Y(G$3&gt;=$E3 , G$3&lt;=$F3)"</formula>
    </cfRule>
  </conditionalFormatting>
  <conditionalFormatting sqref="L64">
    <cfRule type="expression" dxfId="1644" priority="1646">
      <formula>"'=Y(G$3&gt;=$E3 , G$3&lt;=$F3)"</formula>
    </cfRule>
  </conditionalFormatting>
  <conditionalFormatting sqref="L64">
    <cfRule type="expression" dxfId="1643" priority="1645">
      <formula>"'=Y(G$3&gt;=$E3 , G$3&lt;=$F3)"</formula>
    </cfRule>
  </conditionalFormatting>
  <conditionalFormatting sqref="L64">
    <cfRule type="expression" dxfId="1642" priority="1644">
      <formula>"'=Y(G$3&gt;=$E3 , G$3&lt;=$F3)"</formula>
    </cfRule>
  </conditionalFormatting>
  <conditionalFormatting sqref="L64">
    <cfRule type="expression" dxfId="1641" priority="1643">
      <formula>"'=Y(G$3&gt;=$E3 , G$3&lt;=$F3)"</formula>
    </cfRule>
  </conditionalFormatting>
  <conditionalFormatting sqref="L64">
    <cfRule type="expression" dxfId="1640" priority="1642">
      <formula>"'=Y(G$3&gt;=$E3 , G$3&lt;=$F3)"</formula>
    </cfRule>
  </conditionalFormatting>
  <conditionalFormatting sqref="L64">
    <cfRule type="expression" dxfId="1639" priority="1641">
      <formula>"'=Y(G$3&gt;=$E3 , G$3&lt;=$F3)"</formula>
    </cfRule>
  </conditionalFormatting>
  <conditionalFormatting sqref="L64">
    <cfRule type="expression" dxfId="1638" priority="1640">
      <formula>"'=Y(G$3&gt;=$E3 , G$3&lt;=$F3)"</formula>
    </cfRule>
  </conditionalFormatting>
  <conditionalFormatting sqref="L64">
    <cfRule type="expression" dxfId="1637" priority="1639">
      <formula>"'=Y(G$3&gt;=$E3 , G$3&lt;=$F3)"</formula>
    </cfRule>
  </conditionalFormatting>
  <conditionalFormatting sqref="L64">
    <cfRule type="expression" dxfId="1636" priority="1638">
      <formula>"'=Y(G$3&gt;=$E3 , G$3&lt;=$F3)"</formula>
    </cfRule>
  </conditionalFormatting>
  <conditionalFormatting sqref="L64">
    <cfRule type="expression" dxfId="1635" priority="1637">
      <formula>"'=Y(G$3&gt;=$E3 , G$3&lt;=$F3)"</formula>
    </cfRule>
  </conditionalFormatting>
  <conditionalFormatting sqref="L64">
    <cfRule type="expression" dxfId="1634" priority="1636">
      <formula>"'=Y(G$3&gt;=$E3 , G$3&lt;=$F3)"</formula>
    </cfRule>
  </conditionalFormatting>
  <conditionalFormatting sqref="L64">
    <cfRule type="expression" dxfId="1633" priority="1635">
      <formula>"'=Y(G$3&gt;=$E3 , G$3&lt;=$F3)"</formula>
    </cfRule>
  </conditionalFormatting>
  <conditionalFormatting sqref="L64">
    <cfRule type="expression" dxfId="1632" priority="1634">
      <formula>"'=Y(G$3&gt;=$E3 , G$3&lt;=$F3)"</formula>
    </cfRule>
  </conditionalFormatting>
  <conditionalFormatting sqref="L64">
    <cfRule type="expression" dxfId="1631" priority="1633">
      <formula>"'=Y(G$3&gt;=$E3 , G$3&lt;=$F3)"</formula>
    </cfRule>
  </conditionalFormatting>
  <conditionalFormatting sqref="L64">
    <cfRule type="expression" dxfId="1630" priority="1632">
      <formula>"'=Y(G$3&gt;=$E3 , G$3&lt;=$F3)"</formula>
    </cfRule>
  </conditionalFormatting>
  <conditionalFormatting sqref="L64">
    <cfRule type="expression" dxfId="1629" priority="1631">
      <formula>"'=Y(G$3&gt;=$E3 , G$3&lt;=$F3)"</formula>
    </cfRule>
  </conditionalFormatting>
  <conditionalFormatting sqref="L64">
    <cfRule type="expression" dxfId="1628" priority="1630">
      <formula>"'=Y(G$3&gt;=$E3 , G$3&lt;=$F3)"</formula>
    </cfRule>
  </conditionalFormatting>
  <conditionalFormatting sqref="L64">
    <cfRule type="expression" dxfId="1627" priority="1629">
      <formula>"'=Y(G$3&gt;=$E3 , G$3&lt;=$F3)"</formula>
    </cfRule>
  </conditionalFormatting>
  <conditionalFormatting sqref="P64">
    <cfRule type="expression" dxfId="1626" priority="1628">
      <formula>"'=Y(G$3&gt;=$E3 , G$3&lt;=$F3)"</formula>
    </cfRule>
  </conditionalFormatting>
  <conditionalFormatting sqref="P64">
    <cfRule type="expression" dxfId="1625" priority="1627">
      <formula>"'=Y(G$3&gt;=$E3 , G$3&lt;=$F3)"</formula>
    </cfRule>
  </conditionalFormatting>
  <conditionalFormatting sqref="P64">
    <cfRule type="expression" dxfId="1624" priority="1626">
      <formula>"'=Y(G$3&gt;=$E3 , G$3&lt;=$F3)"</formula>
    </cfRule>
  </conditionalFormatting>
  <conditionalFormatting sqref="P64">
    <cfRule type="expression" dxfId="1623" priority="1625">
      <formula>"'=Y(G$3&gt;=$E3 , G$3&lt;=$F3)"</formula>
    </cfRule>
  </conditionalFormatting>
  <conditionalFormatting sqref="P64">
    <cfRule type="expression" dxfId="1622" priority="1624">
      <formula>"'=Y(G$3&gt;=$E3 , G$3&lt;=$F3)"</formula>
    </cfRule>
  </conditionalFormatting>
  <conditionalFormatting sqref="P64">
    <cfRule type="expression" dxfId="1621" priority="1623">
      <formula>"'=Y(G$3&gt;=$E3 , G$3&lt;=$F3)"</formula>
    </cfRule>
  </conditionalFormatting>
  <conditionalFormatting sqref="P64">
    <cfRule type="expression" dxfId="1620" priority="1622">
      <formula>"'=Y(G$3&gt;=$E3 , G$3&lt;=$F3)"</formula>
    </cfRule>
  </conditionalFormatting>
  <conditionalFormatting sqref="P64">
    <cfRule type="expression" dxfId="1619" priority="1621">
      <formula>"'=Y(G$3&gt;=$E3 , G$3&lt;=$F3)"</formula>
    </cfRule>
  </conditionalFormatting>
  <conditionalFormatting sqref="P64">
    <cfRule type="expression" dxfId="1618" priority="1620">
      <formula>"'=Y(G$3&gt;=$E3 , G$3&lt;=$F3)"</formula>
    </cfRule>
  </conditionalFormatting>
  <conditionalFormatting sqref="P64">
    <cfRule type="expression" dxfId="1617" priority="1619">
      <formula>"'=Y(G$3&gt;=$E3 , G$3&lt;=$F3)"</formula>
    </cfRule>
  </conditionalFormatting>
  <conditionalFormatting sqref="P64">
    <cfRule type="expression" dxfId="1616" priority="1618">
      <formula>"'=Y(G$3&gt;=$E3 , G$3&lt;=$F3)"</formula>
    </cfRule>
  </conditionalFormatting>
  <conditionalFormatting sqref="P64">
    <cfRule type="expression" dxfId="1615" priority="1617">
      <formula>"'=Y(G$3&gt;=$E3 , G$3&lt;=$F3)"</formula>
    </cfRule>
  </conditionalFormatting>
  <conditionalFormatting sqref="P64">
    <cfRule type="expression" dxfId="1614" priority="1616">
      <formula>"'=Y(G$3&gt;=$E3 , G$3&lt;=$F3)"</formula>
    </cfRule>
  </conditionalFormatting>
  <conditionalFormatting sqref="P64">
    <cfRule type="expression" dxfId="1613" priority="1615">
      <formula>"'=Y(G$3&gt;=$E3 , G$3&lt;=$F3)"</formula>
    </cfRule>
  </conditionalFormatting>
  <conditionalFormatting sqref="P64">
    <cfRule type="expression" dxfId="1612" priority="1614">
      <formula>"'=Y(G$3&gt;=$E3 , G$3&lt;=$F3)"</formula>
    </cfRule>
  </conditionalFormatting>
  <conditionalFormatting sqref="P64">
    <cfRule type="expression" dxfId="1611" priority="1613">
      <formula>"'=Y(G$3&gt;=$E3 , G$3&lt;=$F3)"</formula>
    </cfRule>
  </conditionalFormatting>
  <conditionalFormatting sqref="P64">
    <cfRule type="expression" dxfId="1610" priority="1612">
      <formula>"'=Y(G$3&gt;=$E3 , G$3&lt;=$F3)"</formula>
    </cfRule>
  </conditionalFormatting>
  <conditionalFormatting sqref="P64">
    <cfRule type="expression" dxfId="1609" priority="1611">
      <formula>"'=Y(G$3&gt;=$E3 , G$3&lt;=$F3)"</formula>
    </cfRule>
  </conditionalFormatting>
  <conditionalFormatting sqref="P64">
    <cfRule type="expression" dxfId="1608" priority="1610">
      <formula>"'=Y(G$3&gt;=$E3 , G$3&lt;=$F3)"</formula>
    </cfRule>
  </conditionalFormatting>
  <conditionalFormatting sqref="P64">
    <cfRule type="expression" dxfId="1607" priority="1609">
      <formula>"'=Y(G$3&gt;=$E3 , G$3&lt;=$F3)"</formula>
    </cfRule>
  </conditionalFormatting>
  <conditionalFormatting sqref="P64">
    <cfRule type="expression" dxfId="1606" priority="1608">
      <formula>"'=Y(G$3&gt;=$E3 , G$3&lt;=$F3)"</formula>
    </cfRule>
  </conditionalFormatting>
  <conditionalFormatting sqref="P64">
    <cfRule type="expression" dxfId="1605" priority="1607">
      <formula>"'=Y(G$3&gt;=$E3 , G$3&lt;=$F3)"</formula>
    </cfRule>
  </conditionalFormatting>
  <conditionalFormatting sqref="P64">
    <cfRule type="expression" dxfId="1604" priority="1606">
      <formula>"'=Y(G$3&gt;=$E3 , G$3&lt;=$F3)"</formula>
    </cfRule>
  </conditionalFormatting>
  <conditionalFormatting sqref="P64">
    <cfRule type="expression" dxfId="1603" priority="1605">
      <formula>"'=Y(G$3&gt;=$E3 , G$3&lt;=$F3)"</formula>
    </cfRule>
  </conditionalFormatting>
  <conditionalFormatting sqref="P64">
    <cfRule type="expression" dxfId="1602" priority="1604">
      <formula>"'=Y(G$3&gt;=$E3 , G$3&lt;=$F3)"</formula>
    </cfRule>
  </conditionalFormatting>
  <conditionalFormatting sqref="P64">
    <cfRule type="expression" dxfId="1601" priority="1603">
      <formula>"'=Y(G$3&gt;=$E3 , G$3&lt;=$F3)"</formula>
    </cfRule>
  </conditionalFormatting>
  <conditionalFormatting sqref="P64">
    <cfRule type="expression" dxfId="1600" priority="1602">
      <formula>"'=Y(G$3&gt;=$E3 , G$3&lt;=$F3)"</formula>
    </cfRule>
  </conditionalFormatting>
  <conditionalFormatting sqref="P64">
    <cfRule type="expression" dxfId="1599" priority="1601">
      <formula>"'=Y(G$3&gt;=$E3 , G$3&lt;=$F3)"</formula>
    </cfRule>
  </conditionalFormatting>
  <conditionalFormatting sqref="P64">
    <cfRule type="expression" dxfId="1598" priority="1600">
      <formula>"'=Y(G$3&gt;=$E3 , G$3&lt;=$F3)"</formula>
    </cfRule>
  </conditionalFormatting>
  <conditionalFormatting sqref="O62">
    <cfRule type="expression" dxfId="1597" priority="1599">
      <formula>"'=Y(G$3&gt;=$E3 , G$3&lt;=$F3)"</formula>
    </cfRule>
  </conditionalFormatting>
  <conditionalFormatting sqref="O62">
    <cfRule type="expression" dxfId="1596" priority="1598">
      <formula>"'=Y(G$3&gt;=$E3 , G$3&lt;=$F3)"</formula>
    </cfRule>
  </conditionalFormatting>
  <conditionalFormatting sqref="O62">
    <cfRule type="expression" dxfId="1595" priority="1597">
      <formula>"'=Y(G$3&gt;=$E3 , G$3&lt;=$F3)"</formula>
    </cfRule>
  </conditionalFormatting>
  <conditionalFormatting sqref="O62">
    <cfRule type="expression" dxfId="1594" priority="1596">
      <formula>"'=Y(G$3&gt;=$E3 , G$3&lt;=$F3)"</formula>
    </cfRule>
  </conditionalFormatting>
  <conditionalFormatting sqref="O62">
    <cfRule type="expression" dxfId="1593" priority="1595">
      <formula>"'=Y(G$3&gt;=$E3 , G$3&lt;=$F3)"</formula>
    </cfRule>
  </conditionalFormatting>
  <conditionalFormatting sqref="O62">
    <cfRule type="expression" dxfId="1592" priority="1594">
      <formula>"'=Y(G$3&gt;=$E3 , G$3&lt;=$F3)"</formula>
    </cfRule>
  </conditionalFormatting>
  <conditionalFormatting sqref="O62">
    <cfRule type="expression" dxfId="1591" priority="1593">
      <formula>"'=Y(G$3&gt;=$E3 , G$3&lt;=$F3)"</formula>
    </cfRule>
  </conditionalFormatting>
  <conditionalFormatting sqref="O62">
    <cfRule type="expression" dxfId="1590" priority="1592">
      <formula>"'=Y(G$3&gt;=$E3 , G$3&lt;=$F3)"</formula>
    </cfRule>
  </conditionalFormatting>
  <conditionalFormatting sqref="O62">
    <cfRule type="expression" dxfId="1589" priority="1591">
      <formula>"'=Y(G$3&gt;=$E3 , G$3&lt;=$F3)"</formula>
    </cfRule>
  </conditionalFormatting>
  <conditionalFormatting sqref="O62">
    <cfRule type="expression" dxfId="1588" priority="1590">
      <formula>"'=Y(G$3&gt;=$E3 , G$3&lt;=$F3)"</formula>
    </cfRule>
  </conditionalFormatting>
  <conditionalFormatting sqref="O62">
    <cfRule type="expression" dxfId="1587" priority="1589">
      <formula>"'=Y(G$3&gt;=$E3 , G$3&lt;=$F3)"</formula>
    </cfRule>
  </conditionalFormatting>
  <conditionalFormatting sqref="O62">
    <cfRule type="expression" dxfId="1586" priority="1588">
      <formula>"'=Y(G$3&gt;=$E3 , G$3&lt;=$F3)"</formula>
    </cfRule>
  </conditionalFormatting>
  <conditionalFormatting sqref="O62">
    <cfRule type="expression" dxfId="1585" priority="1587">
      <formula>"'=Y(G$3&gt;=$E3 , G$3&lt;=$F3)"</formula>
    </cfRule>
  </conditionalFormatting>
  <conditionalFormatting sqref="O62">
    <cfRule type="expression" dxfId="1584" priority="1586">
      <formula>"'=Y(G$3&gt;=$E3 , G$3&lt;=$F3)"</formula>
    </cfRule>
  </conditionalFormatting>
  <conditionalFormatting sqref="O62">
    <cfRule type="expression" dxfId="1583" priority="1585">
      <formula>"'=Y(G$3&gt;=$E3 , G$3&lt;=$F3)"</formula>
    </cfRule>
  </conditionalFormatting>
  <conditionalFormatting sqref="O62">
    <cfRule type="expression" dxfId="1582" priority="1584">
      <formula>"'=Y(G$3&gt;=$E3 , G$3&lt;=$F3)"</formula>
    </cfRule>
  </conditionalFormatting>
  <conditionalFormatting sqref="O62">
    <cfRule type="expression" dxfId="1581" priority="1583">
      <formula>"'=Y(G$3&gt;=$E3 , G$3&lt;=$F3)"</formula>
    </cfRule>
  </conditionalFormatting>
  <conditionalFormatting sqref="O62">
    <cfRule type="expression" dxfId="1580" priority="1582">
      <formula>"'=Y(G$3&gt;=$E3 , G$3&lt;=$F3)"</formula>
    </cfRule>
  </conditionalFormatting>
  <conditionalFormatting sqref="O62">
    <cfRule type="expression" dxfId="1579" priority="1581">
      <formula>"'=Y(G$3&gt;=$E3 , G$3&lt;=$F3)"</formula>
    </cfRule>
  </conditionalFormatting>
  <conditionalFormatting sqref="O62">
    <cfRule type="expression" dxfId="1578" priority="1580">
      <formula>"'=Y(G$3&gt;=$E3 , G$3&lt;=$F3)"</formula>
    </cfRule>
  </conditionalFormatting>
  <conditionalFormatting sqref="O62">
    <cfRule type="expression" dxfId="1577" priority="1579">
      <formula>"'=Y(G$3&gt;=$E3 , G$3&lt;=$F3)"</formula>
    </cfRule>
  </conditionalFormatting>
  <conditionalFormatting sqref="O62">
    <cfRule type="expression" dxfId="1576" priority="1578">
      <formula>"'=Y(G$3&gt;=$E3 , G$3&lt;=$F3)"</formula>
    </cfRule>
  </conditionalFormatting>
  <conditionalFormatting sqref="O62">
    <cfRule type="expression" dxfId="1575" priority="1577">
      <formula>"'=Y(G$3&gt;=$E3 , G$3&lt;=$F3)"</formula>
    </cfRule>
  </conditionalFormatting>
  <conditionalFormatting sqref="O62">
    <cfRule type="expression" dxfId="1574" priority="1576">
      <formula>"'=Y(G$3&gt;=$E3 , G$3&lt;=$F3)"</formula>
    </cfRule>
  </conditionalFormatting>
  <conditionalFormatting sqref="O62">
    <cfRule type="expression" dxfId="1573" priority="1575">
      <formula>"'=Y(G$3&gt;=$E3 , G$3&lt;=$F3)"</formula>
    </cfRule>
  </conditionalFormatting>
  <conditionalFormatting sqref="O62">
    <cfRule type="expression" dxfId="1572" priority="1574">
      <formula>"'=Y(G$3&gt;=$E3 , G$3&lt;=$F3)"</formula>
    </cfRule>
  </conditionalFormatting>
  <conditionalFormatting sqref="G66">
    <cfRule type="expression" dxfId="1571" priority="1573">
      <formula>"'=Y(G$3&gt;=$E3 , G$3&lt;=$F3)"</formula>
    </cfRule>
  </conditionalFormatting>
  <conditionalFormatting sqref="G66">
    <cfRule type="expression" dxfId="1570" priority="1572">
      <formula>"'=Y(G$3&gt;=$E3 , G$3&lt;=$F3)"</formula>
    </cfRule>
  </conditionalFormatting>
  <conditionalFormatting sqref="G66">
    <cfRule type="expression" dxfId="1569" priority="1571">
      <formula>"'=Y(G$3&gt;=$E3 , G$3&lt;=$F3)"</formula>
    </cfRule>
  </conditionalFormatting>
  <conditionalFormatting sqref="G66">
    <cfRule type="expression" dxfId="1568" priority="1570">
      <formula>"'=Y(G$3&gt;=$E3 , G$3&lt;=$F3)"</formula>
    </cfRule>
  </conditionalFormatting>
  <conditionalFormatting sqref="G66">
    <cfRule type="expression" dxfId="1567" priority="1569">
      <formula>"'=Y(G$3&gt;=$E3 , G$3&lt;=$F3)"</formula>
    </cfRule>
  </conditionalFormatting>
  <conditionalFormatting sqref="G66">
    <cfRule type="expression" dxfId="1566" priority="1568">
      <formula>"'=Y(G$3&gt;=$E3 , G$3&lt;=$F3)"</formula>
    </cfRule>
  </conditionalFormatting>
  <conditionalFormatting sqref="G66">
    <cfRule type="expression" dxfId="1565" priority="1567">
      <formula>"'=Y(G$3&gt;=$E3 , G$3&lt;=$F3)"</formula>
    </cfRule>
  </conditionalFormatting>
  <conditionalFormatting sqref="G66">
    <cfRule type="expression" dxfId="1564" priority="1566">
      <formula>"'=Y(G$3&gt;=$E3 , G$3&lt;=$F3)"</formula>
    </cfRule>
  </conditionalFormatting>
  <conditionalFormatting sqref="G66">
    <cfRule type="expression" dxfId="1563" priority="1565">
      <formula>"'=Y(G$3&gt;=$E3 , G$3&lt;=$F3)"</formula>
    </cfRule>
  </conditionalFormatting>
  <conditionalFormatting sqref="H66">
    <cfRule type="expression" dxfId="1562" priority="1564">
      <formula>"'=Y(G$3&gt;=$E3 , G$3&lt;=$F3)"</formula>
    </cfRule>
  </conditionalFormatting>
  <conditionalFormatting sqref="H66">
    <cfRule type="expression" dxfId="1561" priority="1563">
      <formula>"'=Y(G$3&gt;=$E3 , G$3&lt;=$F3)"</formula>
    </cfRule>
  </conditionalFormatting>
  <conditionalFormatting sqref="H66">
    <cfRule type="expression" dxfId="1560" priority="1562">
      <formula>"'=Y(G$3&gt;=$E3 , G$3&lt;=$F3)"</formula>
    </cfRule>
  </conditionalFormatting>
  <conditionalFormatting sqref="H66">
    <cfRule type="expression" dxfId="1559" priority="1561">
      <formula>"'=Y(G$3&gt;=$E3 , G$3&lt;=$F3)"</formula>
    </cfRule>
  </conditionalFormatting>
  <conditionalFormatting sqref="H66">
    <cfRule type="expression" dxfId="1558" priority="1560">
      <formula>"'=Y(G$3&gt;=$E3 , G$3&lt;=$F3)"</formula>
    </cfRule>
  </conditionalFormatting>
  <conditionalFormatting sqref="H66">
    <cfRule type="expression" dxfId="1557" priority="1559">
      <formula>"'=Y(G$3&gt;=$E3 , G$3&lt;=$F3)"</formula>
    </cfRule>
  </conditionalFormatting>
  <conditionalFormatting sqref="H66">
    <cfRule type="expression" dxfId="1556" priority="1558">
      <formula>"'=Y(G$3&gt;=$E3 , G$3&lt;=$F3)"</formula>
    </cfRule>
  </conditionalFormatting>
  <conditionalFormatting sqref="H66">
    <cfRule type="expression" dxfId="1555" priority="1557">
      <formula>"'=Y(G$3&gt;=$E3 , G$3&lt;=$F3)"</formula>
    </cfRule>
  </conditionalFormatting>
  <conditionalFormatting sqref="H66">
    <cfRule type="expression" dxfId="1554" priority="1556">
      <formula>"'=Y(G$3&gt;=$E3 , G$3&lt;=$F3)"</formula>
    </cfRule>
  </conditionalFormatting>
  <conditionalFormatting sqref="I66">
    <cfRule type="expression" dxfId="1553" priority="1555">
      <formula>"'=Y(G$3&gt;=$E3 , G$3&lt;=$F3)"</formula>
    </cfRule>
  </conditionalFormatting>
  <conditionalFormatting sqref="I66">
    <cfRule type="expression" dxfId="1552" priority="1554">
      <formula>"'=Y(G$3&gt;=$E3 , G$3&lt;=$F3)"</formula>
    </cfRule>
  </conditionalFormatting>
  <conditionalFormatting sqref="I66">
    <cfRule type="expression" dxfId="1551" priority="1553">
      <formula>"'=Y(G$3&gt;=$E3 , G$3&lt;=$F3)"</formula>
    </cfRule>
  </conditionalFormatting>
  <conditionalFormatting sqref="I66">
    <cfRule type="expression" dxfId="1550" priority="1552">
      <formula>"'=Y(G$3&gt;=$E3 , G$3&lt;=$F3)"</formula>
    </cfRule>
  </conditionalFormatting>
  <conditionalFormatting sqref="I66">
    <cfRule type="expression" dxfId="1549" priority="1551">
      <formula>"'=Y(G$3&gt;=$E3 , G$3&lt;=$F3)"</formula>
    </cfRule>
  </conditionalFormatting>
  <conditionalFormatting sqref="I66">
    <cfRule type="expression" dxfId="1548" priority="1550">
      <formula>"'=Y(G$3&gt;=$E3 , G$3&lt;=$F3)"</formula>
    </cfRule>
  </conditionalFormatting>
  <conditionalFormatting sqref="I66">
    <cfRule type="expression" dxfId="1547" priority="1549">
      <formula>"'=Y(G$3&gt;=$E3 , G$3&lt;=$F3)"</formula>
    </cfRule>
  </conditionalFormatting>
  <conditionalFormatting sqref="I66">
    <cfRule type="expression" dxfId="1546" priority="1548">
      <formula>"'=Y(G$3&gt;=$E3 , G$3&lt;=$F3)"</formula>
    </cfRule>
  </conditionalFormatting>
  <conditionalFormatting sqref="I66">
    <cfRule type="expression" dxfId="1545" priority="1547">
      <formula>"'=Y(G$3&gt;=$E3 , G$3&lt;=$F3)"</formula>
    </cfRule>
  </conditionalFormatting>
  <conditionalFormatting sqref="J66">
    <cfRule type="expression" dxfId="1544" priority="1546">
      <formula>"'=Y(G$3&gt;=$E3 , G$3&lt;=$F3)"</formula>
    </cfRule>
  </conditionalFormatting>
  <conditionalFormatting sqref="J66">
    <cfRule type="expression" dxfId="1543" priority="1545">
      <formula>"'=Y(G$3&gt;=$E3 , G$3&lt;=$F3)"</formula>
    </cfRule>
  </conditionalFormatting>
  <conditionalFormatting sqref="J66">
    <cfRule type="expression" dxfId="1542" priority="1544">
      <formula>"'=Y(G$3&gt;=$E3 , G$3&lt;=$F3)"</formula>
    </cfRule>
  </conditionalFormatting>
  <conditionalFormatting sqref="J66">
    <cfRule type="expression" dxfId="1541" priority="1543">
      <formula>"'=Y(G$3&gt;=$E3 , G$3&lt;=$F3)"</formula>
    </cfRule>
  </conditionalFormatting>
  <conditionalFormatting sqref="J66">
    <cfRule type="expression" dxfId="1540" priority="1542">
      <formula>"'=Y(G$3&gt;=$E3 , G$3&lt;=$F3)"</formula>
    </cfRule>
  </conditionalFormatting>
  <conditionalFormatting sqref="J66">
    <cfRule type="expression" dxfId="1539" priority="1541">
      <formula>"'=Y(G$3&gt;=$E3 , G$3&lt;=$F3)"</formula>
    </cfRule>
  </conditionalFormatting>
  <conditionalFormatting sqref="J66">
    <cfRule type="expression" dxfId="1538" priority="1540">
      <formula>"'=Y(G$3&gt;=$E3 , G$3&lt;=$F3)"</formula>
    </cfRule>
  </conditionalFormatting>
  <conditionalFormatting sqref="J66">
    <cfRule type="expression" dxfId="1537" priority="1539">
      <formula>"'=Y(G$3&gt;=$E3 , G$3&lt;=$F3)"</formula>
    </cfRule>
  </conditionalFormatting>
  <conditionalFormatting sqref="J66">
    <cfRule type="expression" dxfId="1536" priority="1538">
      <formula>"'=Y(G$3&gt;=$E3 , G$3&lt;=$F3)"</formula>
    </cfRule>
  </conditionalFormatting>
  <conditionalFormatting sqref="F66">
    <cfRule type="expression" dxfId="1535" priority="1537">
      <formula>"'=Y(G$3&gt;=$E3 , G$3&lt;=$F3)"</formula>
    </cfRule>
  </conditionalFormatting>
  <conditionalFormatting sqref="F66">
    <cfRule type="expression" dxfId="1534" priority="1536">
      <formula>"'=Y(G$3&gt;=$E3 , G$3&lt;=$F3)"</formula>
    </cfRule>
  </conditionalFormatting>
  <conditionalFormatting sqref="F66">
    <cfRule type="expression" dxfId="1533" priority="1535">
      <formula>"'=Y(G$3&gt;=$E3 , G$3&lt;=$F3)"</formula>
    </cfRule>
  </conditionalFormatting>
  <conditionalFormatting sqref="F66">
    <cfRule type="expression" dxfId="1532" priority="1534">
      <formula>"'=Y(G$3&gt;=$E3 , G$3&lt;=$F3)"</formula>
    </cfRule>
  </conditionalFormatting>
  <conditionalFormatting sqref="F66">
    <cfRule type="expression" dxfId="1531" priority="1533">
      <formula>"'=Y(G$3&gt;=$E3 , G$3&lt;=$F3)"</formula>
    </cfRule>
  </conditionalFormatting>
  <conditionalFormatting sqref="F66">
    <cfRule type="expression" dxfId="1530" priority="1532">
      <formula>"'=Y(G$3&gt;=$E3 , G$3&lt;=$F3)"</formula>
    </cfRule>
  </conditionalFormatting>
  <conditionalFormatting sqref="F66">
    <cfRule type="expression" dxfId="1529" priority="1531">
      <formula>"'=Y(G$3&gt;=$E3 , G$3&lt;=$F3)"</formula>
    </cfRule>
  </conditionalFormatting>
  <conditionalFormatting sqref="F66">
    <cfRule type="expression" dxfId="1528" priority="1530">
      <formula>"'=Y(G$3&gt;=$E3 , G$3&lt;=$F3)"</formula>
    </cfRule>
  </conditionalFormatting>
  <conditionalFormatting sqref="F66">
    <cfRule type="expression" dxfId="1527" priority="1529">
      <formula>"'=Y(G$3&gt;=$E3 , G$3&lt;=$F3)"</formula>
    </cfRule>
  </conditionalFormatting>
  <conditionalFormatting sqref="F66">
    <cfRule type="expression" dxfId="1526" priority="1528">
      <formula>"'=Y(G$3&gt;=$E3 , G$3&lt;=$F3)"</formula>
    </cfRule>
  </conditionalFormatting>
  <conditionalFormatting sqref="F66">
    <cfRule type="expression" dxfId="1525" priority="1527">
      <formula>"'=Y(G$3&gt;=$E3 , G$3&lt;=$F3)"</formula>
    </cfRule>
  </conditionalFormatting>
  <conditionalFormatting sqref="F66">
    <cfRule type="expression" dxfId="1524" priority="1526">
      <formula>"'=Y(G$3&gt;=$E3 , G$3&lt;=$F3)"</formula>
    </cfRule>
  </conditionalFormatting>
  <conditionalFormatting sqref="F66">
    <cfRule type="expression" dxfId="1523" priority="1525">
      <formula>"'=Y(G$3&gt;=$E3 , G$3&lt;=$F3)"</formula>
    </cfRule>
  </conditionalFormatting>
  <conditionalFormatting sqref="F66">
    <cfRule type="expression" dxfId="1522" priority="1524">
      <formula>"'=Y(G$3&gt;=$E3 , G$3&lt;=$F3)"</formula>
    </cfRule>
  </conditionalFormatting>
  <conditionalFormatting sqref="F66">
    <cfRule type="expression" dxfId="1521" priority="1523">
      <formula>"'=Y(G$3&gt;=$E3 , G$3&lt;=$F3)"</formula>
    </cfRule>
  </conditionalFormatting>
  <conditionalFormatting sqref="F66">
    <cfRule type="expression" dxfId="1520" priority="1522">
      <formula>"'=Y(G$3&gt;=$E3 , G$3&lt;=$F3)"</formula>
    </cfRule>
  </conditionalFormatting>
  <conditionalFormatting sqref="F66">
    <cfRule type="expression" dxfId="1519" priority="1521">
      <formula>"'=Y(G$3&gt;=$E3 , G$3&lt;=$F3)"</formula>
    </cfRule>
  </conditionalFormatting>
  <conditionalFormatting sqref="F66">
    <cfRule type="expression" dxfId="1518" priority="1520">
      <formula>"'=Y(G$3&gt;=$E3 , G$3&lt;=$F3)"</formula>
    </cfRule>
  </conditionalFormatting>
  <conditionalFormatting sqref="F66">
    <cfRule type="expression" dxfId="1517" priority="1519">
      <formula>"'=Y(G$3&gt;=$E3 , G$3&lt;=$F3)"</formula>
    </cfRule>
  </conditionalFormatting>
  <conditionalFormatting sqref="F66">
    <cfRule type="expression" dxfId="1516" priority="1518">
      <formula>"'=Y(G$3&gt;=$E3 , G$3&lt;=$F3)"</formula>
    </cfRule>
  </conditionalFormatting>
  <conditionalFormatting sqref="F66">
    <cfRule type="expression" dxfId="1515" priority="1517">
      <formula>"'=Y(G$3&gt;=$E3 , G$3&lt;=$F3)"</formula>
    </cfRule>
  </conditionalFormatting>
  <conditionalFormatting sqref="F66">
    <cfRule type="expression" dxfId="1514" priority="1516">
      <formula>"'=Y(G$3&gt;=$E3 , G$3&lt;=$F3)"</formula>
    </cfRule>
  </conditionalFormatting>
  <conditionalFormatting sqref="F66">
    <cfRule type="expression" dxfId="1513" priority="1515">
      <formula>"'=Y(G$3&gt;=$E3 , G$3&lt;=$F3)"</formula>
    </cfRule>
  </conditionalFormatting>
  <conditionalFormatting sqref="F66">
    <cfRule type="expression" dxfId="1512" priority="1514">
      <formula>"'=Y(G$3&gt;=$E3 , G$3&lt;=$F3)"</formula>
    </cfRule>
  </conditionalFormatting>
  <conditionalFormatting sqref="F66">
    <cfRule type="expression" dxfId="1511" priority="1513">
      <formula>"'=Y(G$3&gt;=$E3 , G$3&lt;=$F3)"</formula>
    </cfRule>
  </conditionalFormatting>
  <conditionalFormatting sqref="G66:U66">
    <cfRule type="expression" dxfId="1510" priority="1512">
      <formula>"'=Y(G$3&gt;=$E3 , G$3&lt;=$F3)"</formula>
    </cfRule>
  </conditionalFormatting>
  <conditionalFormatting sqref="G66:U66">
    <cfRule type="expression" dxfId="1509" priority="1511">
      <formula>"'=Y(G$3&gt;=$E3 , G$3&lt;=$F3)"</formula>
    </cfRule>
  </conditionalFormatting>
  <conditionalFormatting sqref="G66:U66">
    <cfRule type="expression" dxfId="1508" priority="1510">
      <formula>"'=Y(G$3&gt;=$E3 , G$3&lt;=$F3)"</formula>
    </cfRule>
  </conditionalFormatting>
  <conditionalFormatting sqref="G66:U66">
    <cfRule type="expression" dxfId="1507" priority="1509">
      <formula>"'=Y(G$3&gt;=$E3 , G$3&lt;=$F3)"</formula>
    </cfRule>
  </conditionalFormatting>
  <conditionalFormatting sqref="G66:U66">
    <cfRule type="expression" dxfId="1506" priority="1508">
      <formula>"'=Y(G$3&gt;=$E3 , G$3&lt;=$F3)"</formula>
    </cfRule>
  </conditionalFormatting>
  <conditionalFormatting sqref="G66:U66">
    <cfRule type="expression" dxfId="1505" priority="1507">
      <formula>"'=Y(G$3&gt;=$E3 , G$3&lt;=$F3)"</formula>
    </cfRule>
  </conditionalFormatting>
  <conditionalFormatting sqref="G66:U66">
    <cfRule type="expression" dxfId="1504" priority="1506">
      <formula>"'=Y(G$3&gt;=$E3 , G$3&lt;=$F3)"</formula>
    </cfRule>
  </conditionalFormatting>
  <conditionalFormatting sqref="G66:U66">
    <cfRule type="expression" dxfId="1503" priority="1505">
      <formula>"'=Y(G$3&gt;=$E3 , G$3&lt;=$F3)"</formula>
    </cfRule>
  </conditionalFormatting>
  <conditionalFormatting sqref="G66:U66">
    <cfRule type="expression" dxfId="1502" priority="1504">
      <formula>"'=Y(G$3&gt;=$E3 , G$3&lt;=$F3)"</formula>
    </cfRule>
  </conditionalFormatting>
  <conditionalFormatting sqref="G66:U66">
    <cfRule type="expression" dxfId="1501" priority="1503">
      <formula>"'=Y(G$3&gt;=$E3 , G$3&lt;=$F3)"</formula>
    </cfRule>
  </conditionalFormatting>
  <conditionalFormatting sqref="G66:U66">
    <cfRule type="expression" dxfId="1500" priority="1502">
      <formula>"'=Y(G$3&gt;=$E3 , G$3&lt;=$F3)"</formula>
    </cfRule>
  </conditionalFormatting>
  <conditionalFormatting sqref="G66:U66">
    <cfRule type="expression" dxfId="1499" priority="1501">
      <formula>"'=Y(G$3&gt;=$E3 , G$3&lt;=$F3)"</formula>
    </cfRule>
  </conditionalFormatting>
  <conditionalFormatting sqref="G66:U66">
    <cfRule type="expression" dxfId="1498" priority="1500">
      <formula>"'=Y(G$3&gt;=$E3 , G$3&lt;=$F3)"</formula>
    </cfRule>
  </conditionalFormatting>
  <conditionalFormatting sqref="G66:U66">
    <cfRule type="expression" dxfId="1497" priority="1499">
      <formula>"'=Y(G$3&gt;=$E3 , G$3&lt;=$F3)"</formula>
    </cfRule>
  </conditionalFormatting>
  <conditionalFormatting sqref="G66:U66">
    <cfRule type="expression" dxfId="1496" priority="1498">
      <formula>"'=Y(G$3&gt;=$E3 , G$3&lt;=$F3)"</formula>
    </cfRule>
  </conditionalFormatting>
  <conditionalFormatting sqref="G66:U66">
    <cfRule type="expression" dxfId="1495" priority="1497">
      <formula>"'=Y(G$3&gt;=$E3 , G$3&lt;=$F3)"</formula>
    </cfRule>
  </conditionalFormatting>
  <conditionalFormatting sqref="G66:U66">
    <cfRule type="expression" dxfId="1494" priority="1496">
      <formula>"'=Y(G$3&gt;=$E3 , G$3&lt;=$F3)"</formula>
    </cfRule>
  </conditionalFormatting>
  <conditionalFormatting sqref="G66:U66">
    <cfRule type="expression" dxfId="1493" priority="1495">
      <formula>"'=Y(G$3&gt;=$E3 , G$3&lt;=$F3)"</formula>
    </cfRule>
  </conditionalFormatting>
  <conditionalFormatting sqref="G66:U66">
    <cfRule type="expression" dxfId="1492" priority="1494">
      <formula>"'=Y(G$3&gt;=$E3 , G$3&lt;=$F3)"</formula>
    </cfRule>
  </conditionalFormatting>
  <conditionalFormatting sqref="G66:U66">
    <cfRule type="expression" dxfId="1491" priority="1493">
      <formula>"'=Y(G$3&gt;=$E3 , G$3&lt;=$F3)"</formula>
    </cfRule>
  </conditionalFormatting>
  <conditionalFormatting sqref="G66:U66">
    <cfRule type="expression" dxfId="1490" priority="1492">
      <formula>"'=Y(G$3&gt;=$E3 , G$3&lt;=$F3)"</formula>
    </cfRule>
  </conditionalFormatting>
  <conditionalFormatting sqref="G66:U66">
    <cfRule type="expression" dxfId="1489" priority="1491">
      <formula>"'=Y(G$3&gt;=$E3 , G$3&lt;=$F3)"</formula>
    </cfRule>
  </conditionalFormatting>
  <conditionalFormatting sqref="G66:U66">
    <cfRule type="expression" dxfId="1488" priority="1490">
      <formula>"'=Y(G$3&gt;=$E3 , G$3&lt;=$F3)"</formula>
    </cfRule>
  </conditionalFormatting>
  <conditionalFormatting sqref="G66:U66">
    <cfRule type="expression" dxfId="1487" priority="1489">
      <formula>"'=Y(G$3&gt;=$E3 , G$3&lt;=$F3)"</formula>
    </cfRule>
  </conditionalFormatting>
  <conditionalFormatting sqref="G66:U66">
    <cfRule type="expression" dxfId="1486" priority="1488">
      <formula>"'=Y(G$3&gt;=$E3 , G$3&lt;=$F3)"</formula>
    </cfRule>
  </conditionalFormatting>
  <conditionalFormatting sqref="G66:U66">
    <cfRule type="expression" dxfId="1485" priority="1487">
      <formula>"'=Y(G$3&gt;=$E3 , G$3&lt;=$F3)"</formula>
    </cfRule>
  </conditionalFormatting>
  <conditionalFormatting sqref="G66:U66">
    <cfRule type="expression" dxfId="1484" priority="1486">
      <formula>"'=Y(G$3&gt;=$E3 , G$3&lt;=$F3)"</formula>
    </cfRule>
  </conditionalFormatting>
  <conditionalFormatting sqref="G66:U66">
    <cfRule type="expression" dxfId="1483" priority="1485">
      <formula>"'=Y(G$3&gt;=$E3 , G$3&lt;=$F3)"</formula>
    </cfRule>
  </conditionalFormatting>
  <conditionalFormatting sqref="G66:U66">
    <cfRule type="expression" dxfId="1482" priority="1484">
      <formula>"'=Y(G$3&gt;=$E3 , G$3&lt;=$F3)"</formula>
    </cfRule>
  </conditionalFormatting>
  <conditionalFormatting sqref="G66:U66">
    <cfRule type="expression" dxfId="1481" priority="1483">
      <formula>"'=Y(G$3&gt;=$E3 , G$3&lt;=$F3)"</formula>
    </cfRule>
  </conditionalFormatting>
  <conditionalFormatting sqref="G66:U66">
    <cfRule type="expression" dxfId="1480" priority="1482">
      <formula>"'=Y(G$3&gt;=$E3 , G$3&lt;=$F3)"</formula>
    </cfRule>
  </conditionalFormatting>
  <conditionalFormatting sqref="G66:U66">
    <cfRule type="expression" dxfId="1479" priority="1481">
      <formula>"'=Y(G$3&gt;=$E3 , G$3&lt;=$F3)"</formula>
    </cfRule>
  </conditionalFormatting>
  <conditionalFormatting sqref="G66:U66">
    <cfRule type="expression" dxfId="1478" priority="1480">
      <formula>"'=Y(G$3&gt;=$E3 , G$3&lt;=$F3)"</formula>
    </cfRule>
  </conditionalFormatting>
  <conditionalFormatting sqref="G66:U66">
    <cfRule type="expression" dxfId="1477" priority="1479">
      <formula>"'=Y(G$3&gt;=$E3 , G$3&lt;=$F3)"</formula>
    </cfRule>
  </conditionalFormatting>
  <conditionalFormatting sqref="K66">
    <cfRule type="expression" dxfId="1476" priority="1478">
      <formula>"'=Y(G$3&gt;=$E3 , G$3&lt;=$F3)"</formula>
    </cfRule>
  </conditionalFormatting>
  <conditionalFormatting sqref="K66">
    <cfRule type="expression" dxfId="1475" priority="1477">
      <formula>"'=Y(G$3&gt;=$E3 , G$3&lt;=$F3)"</formula>
    </cfRule>
  </conditionalFormatting>
  <conditionalFormatting sqref="K66">
    <cfRule type="expression" dxfId="1474" priority="1476">
      <formula>"'=Y(G$3&gt;=$E3 , G$3&lt;=$F3)"</formula>
    </cfRule>
  </conditionalFormatting>
  <conditionalFormatting sqref="K66">
    <cfRule type="expression" dxfId="1473" priority="1475">
      <formula>"'=Y(G$3&gt;=$E3 , G$3&lt;=$F3)"</formula>
    </cfRule>
  </conditionalFormatting>
  <conditionalFormatting sqref="K66">
    <cfRule type="expression" dxfId="1472" priority="1474">
      <formula>"'=Y(G$3&gt;=$E3 , G$3&lt;=$F3)"</formula>
    </cfRule>
  </conditionalFormatting>
  <conditionalFormatting sqref="K66">
    <cfRule type="expression" dxfId="1471" priority="1473">
      <formula>"'=Y(G$3&gt;=$E3 , G$3&lt;=$F3)"</formula>
    </cfRule>
  </conditionalFormatting>
  <conditionalFormatting sqref="K66">
    <cfRule type="expression" dxfId="1470" priority="1472">
      <formula>"'=Y(G$3&gt;=$E3 , G$3&lt;=$F3)"</formula>
    </cfRule>
  </conditionalFormatting>
  <conditionalFormatting sqref="K66">
    <cfRule type="expression" dxfId="1469" priority="1471">
      <formula>"'=Y(G$3&gt;=$E3 , G$3&lt;=$F3)"</formula>
    </cfRule>
  </conditionalFormatting>
  <conditionalFormatting sqref="K66">
    <cfRule type="expression" dxfId="1468" priority="1470">
      <formula>"'=Y(G$3&gt;=$E3 , G$3&lt;=$F3)"</formula>
    </cfRule>
  </conditionalFormatting>
  <conditionalFormatting sqref="K66">
    <cfRule type="expression" dxfId="1467" priority="1469">
      <formula>"'=Y(G$3&gt;=$E3 , G$3&lt;=$F3)"</formula>
    </cfRule>
  </conditionalFormatting>
  <conditionalFormatting sqref="K66">
    <cfRule type="expression" dxfId="1466" priority="1468">
      <formula>"'=Y(G$3&gt;=$E3 , G$3&lt;=$F3)"</formula>
    </cfRule>
  </conditionalFormatting>
  <conditionalFormatting sqref="K66">
    <cfRule type="expression" dxfId="1465" priority="1467">
      <formula>"'=Y(G$3&gt;=$E3 , G$3&lt;=$F3)"</formula>
    </cfRule>
  </conditionalFormatting>
  <conditionalFormatting sqref="K66">
    <cfRule type="expression" dxfId="1464" priority="1466">
      <formula>"'=Y(G$3&gt;=$E3 , G$3&lt;=$F3)"</formula>
    </cfRule>
  </conditionalFormatting>
  <conditionalFormatting sqref="K66">
    <cfRule type="expression" dxfId="1463" priority="1465">
      <formula>"'=Y(G$3&gt;=$E3 , G$3&lt;=$F3)"</formula>
    </cfRule>
  </conditionalFormatting>
  <conditionalFormatting sqref="K66">
    <cfRule type="expression" dxfId="1462" priority="1464">
      <formula>"'=Y(G$3&gt;=$E3 , G$3&lt;=$F3)"</formula>
    </cfRule>
  </conditionalFormatting>
  <conditionalFormatting sqref="K66">
    <cfRule type="expression" dxfId="1461" priority="1463">
      <formula>"'=Y(G$3&gt;=$E3 , G$3&lt;=$F3)"</formula>
    </cfRule>
  </conditionalFormatting>
  <conditionalFormatting sqref="K66">
    <cfRule type="expression" dxfId="1460" priority="1462">
      <formula>"'=Y(G$3&gt;=$E3 , G$3&lt;=$F3)"</formula>
    </cfRule>
  </conditionalFormatting>
  <conditionalFormatting sqref="K66">
    <cfRule type="expression" dxfId="1459" priority="1461">
      <formula>"'=Y(G$3&gt;=$E3 , G$3&lt;=$F3)"</formula>
    </cfRule>
  </conditionalFormatting>
  <conditionalFormatting sqref="K66">
    <cfRule type="expression" dxfId="1458" priority="1460">
      <formula>"'=Y(G$3&gt;=$E3 , G$3&lt;=$F3)"</formula>
    </cfRule>
  </conditionalFormatting>
  <conditionalFormatting sqref="K66">
    <cfRule type="expression" dxfId="1457" priority="1459">
      <formula>"'=Y(G$3&gt;=$E3 , G$3&lt;=$F3)"</formula>
    </cfRule>
  </conditionalFormatting>
  <conditionalFormatting sqref="K66">
    <cfRule type="expression" dxfId="1456" priority="1458">
      <formula>"'=Y(G$3&gt;=$E3 , G$3&lt;=$F3)"</formula>
    </cfRule>
  </conditionalFormatting>
  <conditionalFormatting sqref="K66">
    <cfRule type="expression" dxfId="1455" priority="1457">
      <formula>"'=Y(G$3&gt;=$E3 , G$3&lt;=$F3)"</formula>
    </cfRule>
  </conditionalFormatting>
  <conditionalFormatting sqref="K66">
    <cfRule type="expression" dxfId="1454" priority="1456">
      <formula>"'=Y(G$3&gt;=$E3 , G$3&lt;=$F3)"</formula>
    </cfRule>
  </conditionalFormatting>
  <conditionalFormatting sqref="K66">
    <cfRule type="expression" dxfId="1453" priority="1455">
      <formula>"'=Y(G$3&gt;=$E3 , G$3&lt;=$F3)"</formula>
    </cfRule>
  </conditionalFormatting>
  <conditionalFormatting sqref="K66">
    <cfRule type="expression" dxfId="1452" priority="1454">
      <formula>"'=Y(G$3&gt;=$E3 , G$3&lt;=$F3)"</formula>
    </cfRule>
  </conditionalFormatting>
  <conditionalFormatting sqref="K66">
    <cfRule type="expression" dxfId="1451" priority="1453">
      <formula>"'=Y(G$3&gt;=$E3 , G$3&lt;=$F3)"</formula>
    </cfRule>
  </conditionalFormatting>
  <conditionalFormatting sqref="K66">
    <cfRule type="expression" dxfId="1450" priority="1452">
      <formula>"'=Y(G$3&gt;=$E3 , G$3&lt;=$F3)"</formula>
    </cfRule>
  </conditionalFormatting>
  <conditionalFormatting sqref="K66">
    <cfRule type="expression" dxfId="1449" priority="1451">
      <formula>"'=Y(G$3&gt;=$E3 , G$3&lt;=$F3)"</formula>
    </cfRule>
  </conditionalFormatting>
  <conditionalFormatting sqref="K66">
    <cfRule type="expression" dxfId="1448" priority="1450">
      <formula>"'=Y(G$3&gt;=$E3 , G$3&lt;=$F3)"</formula>
    </cfRule>
  </conditionalFormatting>
  <conditionalFormatting sqref="K66">
    <cfRule type="expression" dxfId="1447" priority="1449">
      <formula>"'=Y(G$3&gt;=$E3 , G$3&lt;=$F3)"</formula>
    </cfRule>
  </conditionalFormatting>
  <conditionalFormatting sqref="K66">
    <cfRule type="expression" dxfId="1446" priority="1448">
      <formula>"'=Y(G$3&gt;=$E3 , G$3&lt;=$F3)"</formula>
    </cfRule>
  </conditionalFormatting>
  <conditionalFormatting sqref="K66">
    <cfRule type="expression" dxfId="1445" priority="1447">
      <formula>"'=Y(G$3&gt;=$E3 , G$3&lt;=$F3)"</formula>
    </cfRule>
  </conditionalFormatting>
  <conditionalFormatting sqref="K66">
    <cfRule type="expression" dxfId="1444" priority="1446">
      <formula>"'=Y(G$3&gt;=$E3 , G$3&lt;=$F3)"</formula>
    </cfRule>
  </conditionalFormatting>
  <conditionalFormatting sqref="K66">
    <cfRule type="expression" dxfId="1443" priority="1445">
      <formula>"'=Y(G$3&gt;=$E3 , G$3&lt;=$F3)"</formula>
    </cfRule>
  </conditionalFormatting>
  <conditionalFormatting sqref="K66">
    <cfRule type="expression" dxfId="1442" priority="1444">
      <formula>"'=Y(G$3&gt;=$E3 , G$3&lt;=$F3)"</formula>
    </cfRule>
  </conditionalFormatting>
  <conditionalFormatting sqref="K66">
    <cfRule type="expression" dxfId="1441" priority="1443">
      <formula>"'=Y(G$3&gt;=$E3 , G$3&lt;=$F3)"</formula>
    </cfRule>
  </conditionalFormatting>
  <conditionalFormatting sqref="K66">
    <cfRule type="expression" dxfId="1440" priority="1442">
      <formula>"'=Y(G$3&gt;=$E3 , G$3&lt;=$F3)"</formula>
    </cfRule>
  </conditionalFormatting>
  <conditionalFormatting sqref="K66">
    <cfRule type="expression" dxfId="1439" priority="1441">
      <formula>"'=Y(G$3&gt;=$E3 , G$3&lt;=$F3)"</formula>
    </cfRule>
  </conditionalFormatting>
  <conditionalFormatting sqref="K66">
    <cfRule type="expression" dxfId="1438" priority="1440">
      <formula>"'=Y(G$3&gt;=$E3 , G$3&lt;=$F3)"</formula>
    </cfRule>
  </conditionalFormatting>
  <conditionalFormatting sqref="K66">
    <cfRule type="expression" dxfId="1437" priority="1439">
      <formula>"'=Y(G$3&gt;=$E3 , G$3&lt;=$F3)"</formula>
    </cfRule>
  </conditionalFormatting>
  <conditionalFormatting sqref="K66">
    <cfRule type="expression" dxfId="1436" priority="1438">
      <formula>"'=Y(G$3&gt;=$E3 , G$3&lt;=$F3)"</formula>
    </cfRule>
  </conditionalFormatting>
  <conditionalFormatting sqref="K66">
    <cfRule type="expression" dxfId="1435" priority="1437">
      <formula>"'=Y(G$3&gt;=$E3 , G$3&lt;=$F3)"</formula>
    </cfRule>
  </conditionalFormatting>
  <conditionalFormatting sqref="K66">
    <cfRule type="expression" dxfId="1434" priority="1436">
      <formula>"'=Y(G$3&gt;=$E3 , G$3&lt;=$F3)"</formula>
    </cfRule>
  </conditionalFormatting>
  <conditionalFormatting sqref="K66">
    <cfRule type="expression" dxfId="1433" priority="1435">
      <formula>"'=Y(G$3&gt;=$E3 , G$3&lt;=$F3)"</formula>
    </cfRule>
  </conditionalFormatting>
  <conditionalFormatting sqref="K66">
    <cfRule type="expression" dxfId="1432" priority="1434">
      <formula>"'=Y(G$3&gt;=$E3 , G$3&lt;=$F3)"</formula>
    </cfRule>
  </conditionalFormatting>
  <conditionalFormatting sqref="K66">
    <cfRule type="expression" dxfId="1431" priority="1433">
      <formula>"'=Y(G$3&gt;=$E3 , G$3&lt;=$F3)"</formula>
    </cfRule>
  </conditionalFormatting>
  <conditionalFormatting sqref="K66">
    <cfRule type="expression" dxfId="1430" priority="1432">
      <formula>"'=Y(G$3&gt;=$E3 , G$3&lt;=$F3)"</formula>
    </cfRule>
  </conditionalFormatting>
  <conditionalFormatting sqref="K66">
    <cfRule type="expression" dxfId="1429" priority="1431">
      <formula>"'=Y(G$3&gt;=$E3 , G$3&lt;=$F3)"</formula>
    </cfRule>
  </conditionalFormatting>
  <conditionalFormatting sqref="K66">
    <cfRule type="expression" dxfId="1428" priority="1430">
      <formula>"'=Y(G$3&gt;=$E3 , G$3&lt;=$F3)"</formula>
    </cfRule>
  </conditionalFormatting>
  <conditionalFormatting sqref="K66">
    <cfRule type="expression" dxfId="1427" priority="1429">
      <formula>"'=Y(G$3&gt;=$E3 , G$3&lt;=$F3)"</formula>
    </cfRule>
  </conditionalFormatting>
  <conditionalFormatting sqref="K66">
    <cfRule type="expression" dxfId="1426" priority="1428">
      <formula>"'=Y(G$3&gt;=$E3 , G$3&lt;=$F3)"</formula>
    </cfRule>
  </conditionalFormatting>
  <conditionalFormatting sqref="K66">
    <cfRule type="expression" dxfId="1425" priority="1427">
      <formula>"'=Y(G$3&gt;=$E3 , G$3&lt;=$F3)"</formula>
    </cfRule>
  </conditionalFormatting>
  <conditionalFormatting sqref="K66">
    <cfRule type="expression" dxfId="1424" priority="1426">
      <formula>"'=Y(G$3&gt;=$E3 , G$3&lt;=$F3)"</formula>
    </cfRule>
  </conditionalFormatting>
  <conditionalFormatting sqref="K66">
    <cfRule type="expression" dxfId="1423" priority="1425">
      <formula>"'=Y(G$3&gt;=$E3 , G$3&lt;=$F3)"</formula>
    </cfRule>
  </conditionalFormatting>
  <conditionalFormatting sqref="K66">
    <cfRule type="expression" dxfId="1422" priority="1424">
      <formula>"'=Y(G$3&gt;=$E3 , G$3&lt;=$F3)"</formula>
    </cfRule>
  </conditionalFormatting>
  <conditionalFormatting sqref="K66">
    <cfRule type="expression" dxfId="1421" priority="1423">
      <formula>"'=Y(G$3&gt;=$E3 , G$3&lt;=$F3)"</formula>
    </cfRule>
  </conditionalFormatting>
  <conditionalFormatting sqref="K66">
    <cfRule type="expression" dxfId="1420" priority="1422">
      <formula>"'=Y(G$3&gt;=$E3 , G$3&lt;=$F3)"</formula>
    </cfRule>
  </conditionalFormatting>
  <conditionalFormatting sqref="L66">
    <cfRule type="expression" dxfId="1419" priority="1421">
      <formula>"'=Y(G$3&gt;=$E3 , G$3&lt;=$F3)"</formula>
    </cfRule>
  </conditionalFormatting>
  <conditionalFormatting sqref="L66">
    <cfRule type="expression" dxfId="1418" priority="1420">
      <formula>"'=Y(G$3&gt;=$E3 , G$3&lt;=$F3)"</formula>
    </cfRule>
  </conditionalFormatting>
  <conditionalFormatting sqref="L66">
    <cfRule type="expression" dxfId="1417" priority="1419">
      <formula>"'=Y(G$3&gt;=$E3 , G$3&lt;=$F3)"</formula>
    </cfRule>
  </conditionalFormatting>
  <conditionalFormatting sqref="L66">
    <cfRule type="expression" dxfId="1416" priority="1418">
      <formula>"'=Y(G$3&gt;=$E3 , G$3&lt;=$F3)"</formula>
    </cfRule>
  </conditionalFormatting>
  <conditionalFormatting sqref="L66">
    <cfRule type="expression" dxfId="1415" priority="1417">
      <formula>"'=Y(G$3&gt;=$E3 , G$3&lt;=$F3)"</formula>
    </cfRule>
  </conditionalFormatting>
  <conditionalFormatting sqref="L66">
    <cfRule type="expression" dxfId="1414" priority="1416">
      <formula>"'=Y(G$3&gt;=$E3 , G$3&lt;=$F3)"</formula>
    </cfRule>
  </conditionalFormatting>
  <conditionalFormatting sqref="L66">
    <cfRule type="expression" dxfId="1413" priority="1415">
      <formula>"'=Y(G$3&gt;=$E3 , G$3&lt;=$F3)"</formula>
    </cfRule>
  </conditionalFormatting>
  <conditionalFormatting sqref="L66">
    <cfRule type="expression" dxfId="1412" priority="1414">
      <formula>"'=Y(G$3&gt;=$E3 , G$3&lt;=$F3)"</formula>
    </cfRule>
  </conditionalFormatting>
  <conditionalFormatting sqref="L66">
    <cfRule type="expression" dxfId="1411" priority="1413">
      <formula>"'=Y(G$3&gt;=$E3 , G$3&lt;=$F3)"</formula>
    </cfRule>
  </conditionalFormatting>
  <conditionalFormatting sqref="L66">
    <cfRule type="expression" dxfId="1410" priority="1412">
      <formula>"'=Y(G$3&gt;=$E3 , G$3&lt;=$F3)"</formula>
    </cfRule>
  </conditionalFormatting>
  <conditionalFormatting sqref="L66">
    <cfRule type="expression" dxfId="1409" priority="1411">
      <formula>"'=Y(G$3&gt;=$E3 , G$3&lt;=$F3)"</formula>
    </cfRule>
  </conditionalFormatting>
  <conditionalFormatting sqref="L66">
    <cfRule type="expression" dxfId="1408" priority="1410">
      <formula>"'=Y(G$3&gt;=$E3 , G$3&lt;=$F3)"</formula>
    </cfRule>
  </conditionalFormatting>
  <conditionalFormatting sqref="L66">
    <cfRule type="expression" dxfId="1407" priority="1409">
      <formula>"'=Y(G$3&gt;=$E3 , G$3&lt;=$F3)"</formula>
    </cfRule>
  </conditionalFormatting>
  <conditionalFormatting sqref="L66">
    <cfRule type="expression" dxfId="1406" priority="1408">
      <formula>"'=Y(G$3&gt;=$E3 , G$3&lt;=$F3)"</formula>
    </cfRule>
  </conditionalFormatting>
  <conditionalFormatting sqref="L66">
    <cfRule type="expression" dxfId="1405" priority="1407">
      <formula>"'=Y(G$3&gt;=$E3 , G$3&lt;=$F3)"</formula>
    </cfRule>
  </conditionalFormatting>
  <conditionalFormatting sqref="L66">
    <cfRule type="expression" dxfId="1404" priority="1406">
      <formula>"'=Y(G$3&gt;=$E3 , G$3&lt;=$F3)"</formula>
    </cfRule>
  </conditionalFormatting>
  <conditionalFormatting sqref="L66">
    <cfRule type="expression" dxfId="1403" priority="1405">
      <formula>"'=Y(G$3&gt;=$E3 , G$3&lt;=$F3)"</formula>
    </cfRule>
  </conditionalFormatting>
  <conditionalFormatting sqref="L66">
    <cfRule type="expression" dxfId="1402" priority="1404">
      <formula>"'=Y(G$3&gt;=$E3 , G$3&lt;=$F3)"</formula>
    </cfRule>
  </conditionalFormatting>
  <conditionalFormatting sqref="L66">
    <cfRule type="expression" dxfId="1401" priority="1403">
      <formula>"'=Y(G$3&gt;=$E3 , G$3&lt;=$F3)"</formula>
    </cfRule>
  </conditionalFormatting>
  <conditionalFormatting sqref="L66">
    <cfRule type="expression" dxfId="1400" priority="1402">
      <formula>"'=Y(G$3&gt;=$E3 , G$3&lt;=$F3)"</formula>
    </cfRule>
  </conditionalFormatting>
  <conditionalFormatting sqref="L66">
    <cfRule type="expression" dxfId="1399" priority="1401">
      <formula>"'=Y(G$3&gt;=$E3 , G$3&lt;=$F3)"</formula>
    </cfRule>
  </conditionalFormatting>
  <conditionalFormatting sqref="L66">
    <cfRule type="expression" dxfId="1398" priority="1400">
      <formula>"'=Y(G$3&gt;=$E3 , G$3&lt;=$F3)"</formula>
    </cfRule>
  </conditionalFormatting>
  <conditionalFormatting sqref="L66">
    <cfRule type="expression" dxfId="1397" priority="1399">
      <formula>"'=Y(G$3&gt;=$E3 , G$3&lt;=$F3)"</formula>
    </cfRule>
  </conditionalFormatting>
  <conditionalFormatting sqref="L66">
    <cfRule type="expression" dxfId="1396" priority="1398">
      <formula>"'=Y(G$3&gt;=$E3 , G$3&lt;=$F3)"</formula>
    </cfRule>
  </conditionalFormatting>
  <conditionalFormatting sqref="L66">
    <cfRule type="expression" dxfId="1395" priority="1397">
      <formula>"'=Y(G$3&gt;=$E3 , G$3&lt;=$F3)"</formula>
    </cfRule>
  </conditionalFormatting>
  <conditionalFormatting sqref="L66">
    <cfRule type="expression" dxfId="1394" priority="1396">
      <formula>"'=Y(G$3&gt;=$E3 , G$3&lt;=$F3)"</formula>
    </cfRule>
  </conditionalFormatting>
  <conditionalFormatting sqref="L66">
    <cfRule type="expression" dxfId="1393" priority="1395">
      <formula>"'=Y(G$3&gt;=$E3 , G$3&lt;=$F3)"</formula>
    </cfRule>
  </conditionalFormatting>
  <conditionalFormatting sqref="L66">
    <cfRule type="expression" dxfId="1392" priority="1394">
      <formula>"'=Y(G$3&gt;=$E3 , G$3&lt;=$F3)"</formula>
    </cfRule>
  </conditionalFormatting>
  <conditionalFormatting sqref="L66">
    <cfRule type="expression" dxfId="1391" priority="1393">
      <formula>"'=Y(G$3&gt;=$E3 , G$3&lt;=$F3)"</formula>
    </cfRule>
  </conditionalFormatting>
  <conditionalFormatting sqref="L66">
    <cfRule type="expression" dxfId="1390" priority="1392">
      <formula>"'=Y(G$3&gt;=$E3 , G$3&lt;=$F3)"</formula>
    </cfRule>
  </conditionalFormatting>
  <conditionalFormatting sqref="L66">
    <cfRule type="expression" dxfId="1389" priority="1391">
      <formula>"'=Y(G$3&gt;=$E3 , G$3&lt;=$F3)"</formula>
    </cfRule>
  </conditionalFormatting>
  <conditionalFormatting sqref="L66">
    <cfRule type="expression" dxfId="1388" priority="1390">
      <formula>"'=Y(G$3&gt;=$E3 , G$3&lt;=$F3)"</formula>
    </cfRule>
  </conditionalFormatting>
  <conditionalFormatting sqref="L66">
    <cfRule type="expression" dxfId="1387" priority="1389">
      <formula>"'=Y(G$3&gt;=$E3 , G$3&lt;=$F3)"</formula>
    </cfRule>
  </conditionalFormatting>
  <conditionalFormatting sqref="L66">
    <cfRule type="expression" dxfId="1386" priority="1388">
      <formula>"'=Y(G$3&gt;=$E3 , G$3&lt;=$F3)"</formula>
    </cfRule>
  </conditionalFormatting>
  <conditionalFormatting sqref="L66">
    <cfRule type="expression" dxfId="1385" priority="1387">
      <formula>"'=Y(G$3&gt;=$E3 , G$3&lt;=$F3)"</formula>
    </cfRule>
  </conditionalFormatting>
  <conditionalFormatting sqref="L66">
    <cfRule type="expression" dxfId="1384" priority="1386">
      <formula>"'=Y(G$3&gt;=$E3 , G$3&lt;=$F3)"</formula>
    </cfRule>
  </conditionalFormatting>
  <conditionalFormatting sqref="L66">
    <cfRule type="expression" dxfId="1383" priority="1385">
      <formula>"'=Y(G$3&gt;=$E3 , G$3&lt;=$F3)"</formula>
    </cfRule>
  </conditionalFormatting>
  <conditionalFormatting sqref="L66">
    <cfRule type="expression" dxfId="1382" priority="1384">
      <formula>"'=Y(G$3&gt;=$E3 , G$3&lt;=$F3)"</formula>
    </cfRule>
  </conditionalFormatting>
  <conditionalFormatting sqref="L66">
    <cfRule type="expression" dxfId="1381" priority="1383">
      <formula>"'=Y(G$3&gt;=$E3 , G$3&lt;=$F3)"</formula>
    </cfRule>
  </conditionalFormatting>
  <conditionalFormatting sqref="L66">
    <cfRule type="expression" dxfId="1380" priority="1382">
      <formula>"'=Y(G$3&gt;=$E3 , G$3&lt;=$F3)"</formula>
    </cfRule>
  </conditionalFormatting>
  <conditionalFormatting sqref="L66">
    <cfRule type="expression" dxfId="1379" priority="1381">
      <formula>"'=Y(G$3&gt;=$E3 , G$3&lt;=$F3)"</formula>
    </cfRule>
  </conditionalFormatting>
  <conditionalFormatting sqref="L66">
    <cfRule type="expression" dxfId="1378" priority="1380">
      <formula>"'=Y(G$3&gt;=$E3 , G$3&lt;=$F3)"</formula>
    </cfRule>
  </conditionalFormatting>
  <conditionalFormatting sqref="L66">
    <cfRule type="expression" dxfId="1377" priority="1379">
      <formula>"'=Y(G$3&gt;=$E3 , G$3&lt;=$F3)"</formula>
    </cfRule>
  </conditionalFormatting>
  <conditionalFormatting sqref="L66">
    <cfRule type="expression" dxfId="1376" priority="1378">
      <formula>"'=Y(G$3&gt;=$E3 , G$3&lt;=$F3)"</formula>
    </cfRule>
  </conditionalFormatting>
  <conditionalFormatting sqref="L66">
    <cfRule type="expression" dxfId="1375" priority="1377">
      <formula>"'=Y(G$3&gt;=$E3 , G$3&lt;=$F3)"</formula>
    </cfRule>
  </conditionalFormatting>
  <conditionalFormatting sqref="L66">
    <cfRule type="expression" dxfId="1374" priority="1376">
      <formula>"'=Y(G$3&gt;=$E3 , G$3&lt;=$F3)"</formula>
    </cfRule>
  </conditionalFormatting>
  <conditionalFormatting sqref="L66">
    <cfRule type="expression" dxfId="1373" priority="1375">
      <formula>"'=Y(G$3&gt;=$E3 , G$3&lt;=$F3)"</formula>
    </cfRule>
  </conditionalFormatting>
  <conditionalFormatting sqref="L66">
    <cfRule type="expression" dxfId="1372" priority="1374">
      <formula>"'=Y(G$3&gt;=$E3 , G$3&lt;=$F3)"</formula>
    </cfRule>
  </conditionalFormatting>
  <conditionalFormatting sqref="L66">
    <cfRule type="expression" dxfId="1371" priority="1373">
      <formula>"'=Y(G$3&gt;=$E3 , G$3&lt;=$F3)"</formula>
    </cfRule>
  </conditionalFormatting>
  <conditionalFormatting sqref="L66">
    <cfRule type="expression" dxfId="1370" priority="1372">
      <formula>"'=Y(G$3&gt;=$E3 , G$3&lt;=$F3)"</formula>
    </cfRule>
  </conditionalFormatting>
  <conditionalFormatting sqref="L66">
    <cfRule type="expression" dxfId="1369" priority="1371">
      <formula>"'=Y(G$3&gt;=$E3 , G$3&lt;=$F3)"</formula>
    </cfRule>
  </conditionalFormatting>
  <conditionalFormatting sqref="L66">
    <cfRule type="expression" dxfId="1368" priority="1370">
      <formula>"'=Y(G$3&gt;=$E3 , G$3&lt;=$F3)"</formula>
    </cfRule>
  </conditionalFormatting>
  <conditionalFormatting sqref="L66">
    <cfRule type="expression" dxfId="1367" priority="1369">
      <formula>"'=Y(G$3&gt;=$E3 , G$3&lt;=$F3)"</formula>
    </cfRule>
  </conditionalFormatting>
  <conditionalFormatting sqref="L66">
    <cfRule type="expression" dxfId="1366" priority="1368">
      <formula>"'=Y(G$3&gt;=$E3 , G$3&lt;=$F3)"</formula>
    </cfRule>
  </conditionalFormatting>
  <conditionalFormatting sqref="L66">
    <cfRule type="expression" dxfId="1365" priority="1367">
      <formula>"'=Y(G$3&gt;=$E3 , G$3&lt;=$F3)"</formula>
    </cfRule>
  </conditionalFormatting>
  <conditionalFormatting sqref="L66">
    <cfRule type="expression" dxfId="1364" priority="1366">
      <formula>"'=Y(G$3&gt;=$E3 , G$3&lt;=$F3)"</formula>
    </cfRule>
  </conditionalFormatting>
  <conditionalFormatting sqref="L66">
    <cfRule type="expression" dxfId="1363" priority="1365">
      <formula>"'=Y(G$3&gt;=$E3 , G$3&lt;=$F3)"</formula>
    </cfRule>
  </conditionalFormatting>
  <conditionalFormatting sqref="L66:M66">
    <cfRule type="expression" dxfId="1362" priority="1364">
      <formula>"'=Y(G$3&gt;=$E3 , G$3&lt;=$F3)"</formula>
    </cfRule>
  </conditionalFormatting>
  <conditionalFormatting sqref="L66:M66">
    <cfRule type="expression" dxfId="1361" priority="1363">
      <formula>"'=Y(G$3&gt;=$E3 , G$3&lt;=$F3)"</formula>
    </cfRule>
  </conditionalFormatting>
  <conditionalFormatting sqref="L66:M66">
    <cfRule type="expression" dxfId="1360" priority="1362">
      <formula>"'=Y(G$3&gt;=$E3 , G$3&lt;=$F3)"</formula>
    </cfRule>
  </conditionalFormatting>
  <conditionalFormatting sqref="L66:M66">
    <cfRule type="expression" dxfId="1359" priority="1361">
      <formula>"'=Y(G$3&gt;=$E3 , G$3&lt;=$F3)"</formula>
    </cfRule>
  </conditionalFormatting>
  <conditionalFormatting sqref="L66:M66">
    <cfRule type="expression" dxfId="1358" priority="1360">
      <formula>"'=Y(G$3&gt;=$E3 , G$3&lt;=$F3)"</formula>
    </cfRule>
  </conditionalFormatting>
  <conditionalFormatting sqref="L66:M66">
    <cfRule type="expression" dxfId="1357" priority="1359">
      <formula>"'=Y(G$3&gt;=$E3 , G$3&lt;=$F3)"</formula>
    </cfRule>
  </conditionalFormatting>
  <conditionalFormatting sqref="L66:M66">
    <cfRule type="expression" dxfId="1356" priority="1358">
      <formula>"'=Y(G$3&gt;=$E3 , G$3&lt;=$F3)"</formula>
    </cfRule>
  </conditionalFormatting>
  <conditionalFormatting sqref="L66:M66">
    <cfRule type="expression" dxfId="1355" priority="1357">
      <formula>"'=Y(G$3&gt;=$E3 , G$3&lt;=$F3)"</formula>
    </cfRule>
  </conditionalFormatting>
  <conditionalFormatting sqref="L66:M66">
    <cfRule type="expression" dxfId="1354" priority="1356">
      <formula>"'=Y(G$3&gt;=$E3 , G$3&lt;=$F3)"</formula>
    </cfRule>
  </conditionalFormatting>
  <conditionalFormatting sqref="L66:M66">
    <cfRule type="expression" dxfId="1353" priority="1355">
      <formula>"'=Y(G$3&gt;=$E3 , G$3&lt;=$F3)"</formula>
    </cfRule>
  </conditionalFormatting>
  <conditionalFormatting sqref="L66:M66">
    <cfRule type="expression" dxfId="1352" priority="1354">
      <formula>"'=Y(G$3&gt;=$E3 , G$3&lt;=$F3)"</formula>
    </cfRule>
  </conditionalFormatting>
  <conditionalFormatting sqref="L66:M66">
    <cfRule type="expression" dxfId="1351" priority="1353">
      <formula>"'=Y(G$3&gt;=$E3 , G$3&lt;=$F3)"</formula>
    </cfRule>
  </conditionalFormatting>
  <conditionalFormatting sqref="L66:M66">
    <cfRule type="expression" dxfId="1350" priority="1352">
      <formula>"'=Y(G$3&gt;=$E3 , G$3&lt;=$F3)"</formula>
    </cfRule>
  </conditionalFormatting>
  <conditionalFormatting sqref="L66:M66">
    <cfRule type="expression" dxfId="1349" priority="1351">
      <formula>"'=Y(G$3&gt;=$E3 , G$3&lt;=$F3)"</formula>
    </cfRule>
  </conditionalFormatting>
  <conditionalFormatting sqref="L66:M66">
    <cfRule type="expression" dxfId="1348" priority="1350">
      <formula>"'=Y(G$3&gt;=$E3 , G$3&lt;=$F3)"</formula>
    </cfRule>
  </conditionalFormatting>
  <conditionalFormatting sqref="L66:M66">
    <cfRule type="expression" dxfId="1347" priority="1349">
      <formula>"'=Y(G$3&gt;=$E3 , G$3&lt;=$F3)"</formula>
    </cfRule>
  </conditionalFormatting>
  <conditionalFormatting sqref="L66:M66">
    <cfRule type="expression" dxfId="1346" priority="1348">
      <formula>"'=Y(G$3&gt;=$E3 , G$3&lt;=$F3)"</formula>
    </cfRule>
  </conditionalFormatting>
  <conditionalFormatting sqref="L66:M66">
    <cfRule type="expression" dxfId="1345" priority="1347">
      <formula>"'=Y(G$3&gt;=$E3 , G$3&lt;=$F3)"</formula>
    </cfRule>
  </conditionalFormatting>
  <conditionalFormatting sqref="L66:M66">
    <cfRule type="expression" dxfId="1344" priority="1346">
      <formula>"'=Y(G$3&gt;=$E3 , G$3&lt;=$F3)"</formula>
    </cfRule>
  </conditionalFormatting>
  <conditionalFormatting sqref="L66:M66">
    <cfRule type="expression" dxfId="1343" priority="1345">
      <formula>"'=Y(G$3&gt;=$E3 , G$3&lt;=$F3)"</formula>
    </cfRule>
  </conditionalFormatting>
  <conditionalFormatting sqref="L66:M66">
    <cfRule type="expression" dxfId="1342" priority="1344">
      <formula>"'=Y(G$3&gt;=$E3 , G$3&lt;=$F3)"</formula>
    </cfRule>
  </conditionalFormatting>
  <conditionalFormatting sqref="L66:M66">
    <cfRule type="expression" dxfId="1341" priority="1343">
      <formula>"'=Y(G$3&gt;=$E3 , G$3&lt;=$F3)"</formula>
    </cfRule>
  </conditionalFormatting>
  <conditionalFormatting sqref="L66:M66">
    <cfRule type="expression" dxfId="1340" priority="1342">
      <formula>"'=Y(G$3&gt;=$E3 , G$3&lt;=$F3)"</formula>
    </cfRule>
  </conditionalFormatting>
  <conditionalFormatting sqref="L66:M66">
    <cfRule type="expression" dxfId="1339" priority="1341">
      <formula>"'=Y(G$3&gt;=$E3 , G$3&lt;=$F3)"</formula>
    </cfRule>
  </conditionalFormatting>
  <conditionalFormatting sqref="L66:M66">
    <cfRule type="expression" dxfId="1338" priority="1340">
      <formula>"'=Y(G$3&gt;=$E3 , G$3&lt;=$F3)"</formula>
    </cfRule>
  </conditionalFormatting>
  <conditionalFormatting sqref="L66:M66">
    <cfRule type="expression" dxfId="1337" priority="1339">
      <formula>"'=Y(G$3&gt;=$E3 , G$3&lt;=$F3)"</formula>
    </cfRule>
  </conditionalFormatting>
  <conditionalFormatting sqref="L66:M66">
    <cfRule type="expression" dxfId="1336" priority="1338">
      <formula>"'=Y(G$3&gt;=$E3 , G$3&lt;=$F3)"</formula>
    </cfRule>
  </conditionalFormatting>
  <conditionalFormatting sqref="L66:M66">
    <cfRule type="expression" dxfId="1335" priority="1337">
      <formula>"'=Y(G$3&gt;=$E3 , G$3&lt;=$F3)"</formula>
    </cfRule>
  </conditionalFormatting>
  <conditionalFormatting sqref="L66:M66">
    <cfRule type="expression" dxfId="1334" priority="1336">
      <formula>"'=Y(G$3&gt;=$E3 , G$3&lt;=$F3)"</formula>
    </cfRule>
  </conditionalFormatting>
  <conditionalFormatting sqref="L66:M66">
    <cfRule type="expression" dxfId="1333" priority="1335">
      <formula>"'=Y(G$3&gt;=$E3 , G$3&lt;=$F3)"</formula>
    </cfRule>
  </conditionalFormatting>
  <conditionalFormatting sqref="L66:M66">
    <cfRule type="expression" dxfId="1332" priority="1334">
      <formula>"'=Y(G$3&gt;=$E3 , G$3&lt;=$F3)"</formula>
    </cfRule>
  </conditionalFormatting>
  <conditionalFormatting sqref="L66:M66">
    <cfRule type="expression" dxfId="1331" priority="1333">
      <formula>"'=Y(G$3&gt;=$E3 , G$3&lt;=$F3)"</formula>
    </cfRule>
  </conditionalFormatting>
  <conditionalFormatting sqref="L66:M66">
    <cfRule type="expression" dxfId="1330" priority="1332">
      <formula>"'=Y(G$3&gt;=$E3 , G$3&lt;=$F3)"</formula>
    </cfRule>
  </conditionalFormatting>
  <conditionalFormatting sqref="L66:M66">
    <cfRule type="expression" dxfId="1329" priority="1331">
      <formula>"'=Y(G$3&gt;=$E3 , G$3&lt;=$F3)"</formula>
    </cfRule>
  </conditionalFormatting>
  <conditionalFormatting sqref="L66:M66">
    <cfRule type="expression" dxfId="1328" priority="1330">
      <formula>"'=Y(G$3&gt;=$E3 , G$3&lt;=$F3)"</formula>
    </cfRule>
  </conditionalFormatting>
  <conditionalFormatting sqref="L66:M66">
    <cfRule type="expression" dxfId="1327" priority="1329">
      <formula>"'=Y(G$3&gt;=$E3 , G$3&lt;=$F3)"</formula>
    </cfRule>
  </conditionalFormatting>
  <conditionalFormatting sqref="L66:M66">
    <cfRule type="expression" dxfId="1326" priority="1328">
      <formula>"'=Y(G$3&gt;=$E3 , G$3&lt;=$F3)"</formula>
    </cfRule>
  </conditionalFormatting>
  <conditionalFormatting sqref="L66:M66">
    <cfRule type="expression" dxfId="1325" priority="1327">
      <formula>"'=Y(G$3&gt;=$E3 , G$3&lt;=$F3)"</formula>
    </cfRule>
  </conditionalFormatting>
  <conditionalFormatting sqref="L66:M66">
    <cfRule type="expression" dxfId="1324" priority="1326">
      <formula>"'=Y(G$3&gt;=$E3 , G$3&lt;=$F3)"</formula>
    </cfRule>
  </conditionalFormatting>
  <conditionalFormatting sqref="L66:M66">
    <cfRule type="expression" dxfId="1323" priority="1325">
      <formula>"'=Y(G$3&gt;=$E3 , G$3&lt;=$F3)"</formula>
    </cfRule>
  </conditionalFormatting>
  <conditionalFormatting sqref="L66:M66">
    <cfRule type="expression" dxfId="1322" priority="1324">
      <formula>"'=Y(G$3&gt;=$E3 , G$3&lt;=$F3)"</formula>
    </cfRule>
  </conditionalFormatting>
  <conditionalFormatting sqref="L66:M66">
    <cfRule type="expression" dxfId="1321" priority="1323">
      <formula>"'=Y(G$3&gt;=$E3 , G$3&lt;=$F3)"</formula>
    </cfRule>
  </conditionalFormatting>
  <conditionalFormatting sqref="L66:M66">
    <cfRule type="expression" dxfId="1320" priority="1322">
      <formula>"'=Y(G$3&gt;=$E3 , G$3&lt;=$F3)"</formula>
    </cfRule>
  </conditionalFormatting>
  <conditionalFormatting sqref="L66:M66">
    <cfRule type="expression" dxfId="1319" priority="1321">
      <formula>"'=Y(G$3&gt;=$E3 , G$3&lt;=$F3)"</formula>
    </cfRule>
  </conditionalFormatting>
  <conditionalFormatting sqref="L66:M66">
    <cfRule type="expression" dxfId="1318" priority="1320">
      <formula>"'=Y(G$3&gt;=$E3 , G$3&lt;=$F3)"</formula>
    </cfRule>
  </conditionalFormatting>
  <conditionalFormatting sqref="L66:M66">
    <cfRule type="expression" dxfId="1317" priority="1319">
      <formula>"'=Y(G$3&gt;=$E3 , G$3&lt;=$F3)"</formula>
    </cfRule>
  </conditionalFormatting>
  <conditionalFormatting sqref="L66:M66">
    <cfRule type="expression" dxfId="1316" priority="1318">
      <formula>"'=Y(G$3&gt;=$E3 , G$3&lt;=$F3)"</formula>
    </cfRule>
  </conditionalFormatting>
  <conditionalFormatting sqref="L66:M66">
    <cfRule type="expression" dxfId="1315" priority="1317">
      <formula>"'=Y(G$3&gt;=$E3 , G$3&lt;=$F3)"</formula>
    </cfRule>
  </conditionalFormatting>
  <conditionalFormatting sqref="L66:M66">
    <cfRule type="expression" dxfId="1314" priority="1316">
      <formula>"'=Y(G$3&gt;=$E3 , G$3&lt;=$F3)"</formula>
    </cfRule>
  </conditionalFormatting>
  <conditionalFormatting sqref="L66:M66">
    <cfRule type="expression" dxfId="1313" priority="1315">
      <formula>"'=Y(G$3&gt;=$E3 , G$3&lt;=$F3)"</formula>
    </cfRule>
  </conditionalFormatting>
  <conditionalFormatting sqref="L66:M66">
    <cfRule type="expression" dxfId="1312" priority="1314">
      <formula>"'=Y(G$3&gt;=$E3 , G$3&lt;=$F3)"</formula>
    </cfRule>
  </conditionalFormatting>
  <conditionalFormatting sqref="L66:M66">
    <cfRule type="expression" dxfId="1311" priority="1313">
      <formula>"'=Y(G$3&gt;=$E3 , G$3&lt;=$F3)"</formula>
    </cfRule>
  </conditionalFormatting>
  <conditionalFormatting sqref="L66:M66">
    <cfRule type="expression" dxfId="1310" priority="1312">
      <formula>"'=Y(G$3&gt;=$E3 , G$3&lt;=$F3)"</formula>
    </cfRule>
  </conditionalFormatting>
  <conditionalFormatting sqref="L66:M66">
    <cfRule type="expression" dxfId="1309" priority="1311">
      <formula>"'=Y(G$3&gt;=$E3 , G$3&lt;=$F3)"</formula>
    </cfRule>
  </conditionalFormatting>
  <conditionalFormatting sqref="L66:M66">
    <cfRule type="expression" dxfId="1308" priority="1310">
      <formula>"'=Y(G$3&gt;=$E3 , G$3&lt;=$F3)"</formula>
    </cfRule>
  </conditionalFormatting>
  <conditionalFormatting sqref="L66:M66">
    <cfRule type="expression" dxfId="1307" priority="1309">
      <formula>"'=Y(G$3&gt;=$E3 , G$3&lt;=$F3)"</formula>
    </cfRule>
  </conditionalFormatting>
  <conditionalFormatting sqref="L66:M66">
    <cfRule type="expression" dxfId="1306" priority="1308">
      <formula>"'=Y(G$3&gt;=$E3 , G$3&lt;=$F3)"</formula>
    </cfRule>
  </conditionalFormatting>
  <conditionalFormatting sqref="N66">
    <cfRule type="expression" dxfId="1305" priority="1307">
      <formula>"'=Y(G$3&gt;=$E3 , G$3&lt;=$F3)"</formula>
    </cfRule>
  </conditionalFormatting>
  <conditionalFormatting sqref="N66">
    <cfRule type="expression" dxfId="1304" priority="1306">
      <formula>"'=Y(G$3&gt;=$E3 , G$3&lt;=$F3)"</formula>
    </cfRule>
  </conditionalFormatting>
  <conditionalFormatting sqref="N66">
    <cfRule type="expression" dxfId="1303" priority="1305">
      <formula>"'=Y(G$3&gt;=$E3 , G$3&lt;=$F3)"</formula>
    </cfRule>
  </conditionalFormatting>
  <conditionalFormatting sqref="N66">
    <cfRule type="expression" dxfId="1302" priority="1304">
      <formula>"'=Y(G$3&gt;=$E3 , G$3&lt;=$F3)"</formula>
    </cfRule>
  </conditionalFormatting>
  <conditionalFormatting sqref="N66">
    <cfRule type="expression" dxfId="1301" priority="1303">
      <formula>"'=Y(G$3&gt;=$E3 , G$3&lt;=$F3)"</formula>
    </cfRule>
  </conditionalFormatting>
  <conditionalFormatting sqref="N66">
    <cfRule type="expression" dxfId="1300" priority="1302">
      <formula>"'=Y(G$3&gt;=$E3 , G$3&lt;=$F3)"</formula>
    </cfRule>
  </conditionalFormatting>
  <conditionalFormatting sqref="N66">
    <cfRule type="expression" dxfId="1299" priority="1301">
      <formula>"'=Y(G$3&gt;=$E3 , G$3&lt;=$F3)"</formula>
    </cfRule>
  </conditionalFormatting>
  <conditionalFormatting sqref="N66">
    <cfRule type="expression" dxfId="1298" priority="1300">
      <formula>"'=Y(G$3&gt;=$E3 , G$3&lt;=$F3)"</formula>
    </cfRule>
  </conditionalFormatting>
  <conditionalFormatting sqref="N66">
    <cfRule type="expression" dxfId="1297" priority="1299">
      <formula>"'=Y(G$3&gt;=$E3 , G$3&lt;=$F3)"</formula>
    </cfRule>
  </conditionalFormatting>
  <conditionalFormatting sqref="N66">
    <cfRule type="expression" dxfId="1296" priority="1298">
      <formula>"'=Y(G$3&gt;=$E3 , G$3&lt;=$F3)"</formula>
    </cfRule>
  </conditionalFormatting>
  <conditionalFormatting sqref="N66">
    <cfRule type="expression" dxfId="1295" priority="1297">
      <formula>"'=Y(G$3&gt;=$E3 , G$3&lt;=$F3)"</formula>
    </cfRule>
  </conditionalFormatting>
  <conditionalFormatting sqref="N66">
    <cfRule type="expression" dxfId="1294" priority="1296">
      <formula>"'=Y(G$3&gt;=$E3 , G$3&lt;=$F3)"</formula>
    </cfRule>
  </conditionalFormatting>
  <conditionalFormatting sqref="N66">
    <cfRule type="expression" dxfId="1293" priority="1295">
      <formula>"'=Y(G$3&gt;=$E3 , G$3&lt;=$F3)"</formula>
    </cfRule>
  </conditionalFormatting>
  <conditionalFormatting sqref="N66">
    <cfRule type="expression" dxfId="1292" priority="1294">
      <formula>"'=Y(G$3&gt;=$E3 , G$3&lt;=$F3)"</formula>
    </cfRule>
  </conditionalFormatting>
  <conditionalFormatting sqref="N66">
    <cfRule type="expression" dxfId="1291" priority="1293">
      <formula>"'=Y(G$3&gt;=$E3 , G$3&lt;=$F3)"</formula>
    </cfRule>
  </conditionalFormatting>
  <conditionalFormatting sqref="N66">
    <cfRule type="expression" dxfId="1290" priority="1292">
      <formula>"'=Y(G$3&gt;=$E3 , G$3&lt;=$F3)"</formula>
    </cfRule>
  </conditionalFormatting>
  <conditionalFormatting sqref="N66">
    <cfRule type="expression" dxfId="1289" priority="1291">
      <formula>"'=Y(G$3&gt;=$E3 , G$3&lt;=$F3)"</formula>
    </cfRule>
  </conditionalFormatting>
  <conditionalFormatting sqref="N66">
    <cfRule type="expression" dxfId="1288" priority="1290">
      <formula>"'=Y(G$3&gt;=$E3 , G$3&lt;=$F3)"</formula>
    </cfRule>
  </conditionalFormatting>
  <conditionalFormatting sqref="N66">
    <cfRule type="expression" dxfId="1287" priority="1289">
      <formula>"'=Y(G$3&gt;=$E3 , G$3&lt;=$F3)"</formula>
    </cfRule>
  </conditionalFormatting>
  <conditionalFormatting sqref="N66">
    <cfRule type="expression" dxfId="1286" priority="1288">
      <formula>"'=Y(G$3&gt;=$E3 , G$3&lt;=$F3)"</formula>
    </cfRule>
  </conditionalFormatting>
  <conditionalFormatting sqref="N66">
    <cfRule type="expression" dxfId="1285" priority="1287">
      <formula>"'=Y(G$3&gt;=$E3 , G$3&lt;=$F3)"</formula>
    </cfRule>
  </conditionalFormatting>
  <conditionalFormatting sqref="N66">
    <cfRule type="expression" dxfId="1284" priority="1286">
      <formula>"'=Y(G$3&gt;=$E3 , G$3&lt;=$F3)"</formula>
    </cfRule>
  </conditionalFormatting>
  <conditionalFormatting sqref="N66">
    <cfRule type="expression" dxfId="1283" priority="1285">
      <formula>"'=Y(G$3&gt;=$E3 , G$3&lt;=$F3)"</formula>
    </cfRule>
  </conditionalFormatting>
  <conditionalFormatting sqref="N66">
    <cfRule type="expression" dxfId="1282" priority="1284">
      <formula>"'=Y(G$3&gt;=$E3 , G$3&lt;=$F3)"</formula>
    </cfRule>
  </conditionalFormatting>
  <conditionalFormatting sqref="N66">
    <cfRule type="expression" dxfId="1281" priority="1283">
      <formula>"'=Y(G$3&gt;=$E3 , G$3&lt;=$F3)"</formula>
    </cfRule>
  </conditionalFormatting>
  <conditionalFormatting sqref="N66">
    <cfRule type="expression" dxfId="1280" priority="1282">
      <formula>"'=Y(G$3&gt;=$E3 , G$3&lt;=$F3)"</formula>
    </cfRule>
  </conditionalFormatting>
  <conditionalFormatting sqref="N66">
    <cfRule type="expression" dxfId="1279" priority="1281">
      <formula>"'=Y(G$3&gt;=$E3 , G$3&lt;=$F3)"</formula>
    </cfRule>
  </conditionalFormatting>
  <conditionalFormatting sqref="N66">
    <cfRule type="expression" dxfId="1278" priority="1280">
      <formula>"'=Y(G$3&gt;=$E3 , G$3&lt;=$F3)"</formula>
    </cfRule>
  </conditionalFormatting>
  <conditionalFormatting sqref="N66">
    <cfRule type="expression" dxfId="1277" priority="1279">
      <formula>"'=Y(G$3&gt;=$E3 , G$3&lt;=$F3)"</formula>
    </cfRule>
  </conditionalFormatting>
  <conditionalFormatting sqref="N66">
    <cfRule type="expression" dxfId="1276" priority="1278">
      <formula>"'=Y(G$3&gt;=$E3 , G$3&lt;=$F3)"</formula>
    </cfRule>
  </conditionalFormatting>
  <conditionalFormatting sqref="N66">
    <cfRule type="expression" dxfId="1275" priority="1277">
      <formula>"'=Y(G$3&gt;=$E3 , G$3&lt;=$F3)"</formula>
    </cfRule>
  </conditionalFormatting>
  <conditionalFormatting sqref="N66">
    <cfRule type="expression" dxfId="1274" priority="1276">
      <formula>"'=Y(G$3&gt;=$E3 , G$3&lt;=$F3)"</formula>
    </cfRule>
  </conditionalFormatting>
  <conditionalFormatting sqref="N66">
    <cfRule type="expression" dxfId="1273" priority="1275">
      <formula>"'=Y(G$3&gt;=$E3 , G$3&lt;=$F3)"</formula>
    </cfRule>
  </conditionalFormatting>
  <conditionalFormatting sqref="N66">
    <cfRule type="expression" dxfId="1272" priority="1274">
      <formula>"'=Y(G$3&gt;=$E3 , G$3&lt;=$F3)"</formula>
    </cfRule>
  </conditionalFormatting>
  <conditionalFormatting sqref="N66">
    <cfRule type="expression" dxfId="1271" priority="1273">
      <formula>"'=Y(G$3&gt;=$E3 , G$3&lt;=$F3)"</formula>
    </cfRule>
  </conditionalFormatting>
  <conditionalFormatting sqref="N66">
    <cfRule type="expression" dxfId="1270" priority="1272">
      <formula>"'=Y(G$3&gt;=$E3 , G$3&lt;=$F3)"</formula>
    </cfRule>
  </conditionalFormatting>
  <conditionalFormatting sqref="N66">
    <cfRule type="expression" dxfId="1269" priority="1271">
      <formula>"'=Y(G$3&gt;=$E3 , G$3&lt;=$F3)"</formula>
    </cfRule>
  </conditionalFormatting>
  <conditionalFormatting sqref="N66">
    <cfRule type="expression" dxfId="1268" priority="1270">
      <formula>"'=Y(G$3&gt;=$E3 , G$3&lt;=$F3)"</formula>
    </cfRule>
  </conditionalFormatting>
  <conditionalFormatting sqref="N66">
    <cfRule type="expression" dxfId="1267" priority="1269">
      <formula>"'=Y(G$3&gt;=$E3 , G$3&lt;=$F3)"</formula>
    </cfRule>
  </conditionalFormatting>
  <conditionalFormatting sqref="N66">
    <cfRule type="expression" dxfId="1266" priority="1268">
      <formula>"'=Y(G$3&gt;=$E3 , G$3&lt;=$F3)"</formula>
    </cfRule>
  </conditionalFormatting>
  <conditionalFormatting sqref="N66">
    <cfRule type="expression" dxfId="1265" priority="1267">
      <formula>"'=Y(G$3&gt;=$E3 , G$3&lt;=$F3)"</formula>
    </cfRule>
  </conditionalFormatting>
  <conditionalFormatting sqref="N66">
    <cfRule type="expression" dxfId="1264" priority="1266">
      <formula>"'=Y(G$3&gt;=$E3 , G$3&lt;=$F3)"</formula>
    </cfRule>
  </conditionalFormatting>
  <conditionalFormatting sqref="N66">
    <cfRule type="expression" dxfId="1263" priority="1265">
      <formula>"'=Y(G$3&gt;=$E3 , G$3&lt;=$F3)"</formula>
    </cfRule>
  </conditionalFormatting>
  <conditionalFormatting sqref="N66">
    <cfRule type="expression" dxfId="1262" priority="1264">
      <formula>"'=Y(G$3&gt;=$E3 , G$3&lt;=$F3)"</formula>
    </cfRule>
  </conditionalFormatting>
  <conditionalFormatting sqref="N66:O66">
    <cfRule type="expression" dxfId="1261" priority="1263">
      <formula>"'=Y(G$3&gt;=$E3 , G$3&lt;=$F3)"</formula>
    </cfRule>
  </conditionalFormatting>
  <conditionalFormatting sqref="N66:O66">
    <cfRule type="expression" dxfId="1260" priority="1262">
      <formula>"'=Y(G$3&gt;=$E3 , G$3&lt;=$F3)"</formula>
    </cfRule>
  </conditionalFormatting>
  <conditionalFormatting sqref="N66:O66">
    <cfRule type="expression" dxfId="1259" priority="1261">
      <formula>"'=Y(G$3&gt;=$E3 , G$3&lt;=$F3)"</formula>
    </cfRule>
  </conditionalFormatting>
  <conditionalFormatting sqref="N66:O66">
    <cfRule type="expression" dxfId="1258" priority="1260">
      <formula>"'=Y(G$3&gt;=$E3 , G$3&lt;=$F3)"</formula>
    </cfRule>
  </conditionalFormatting>
  <conditionalFormatting sqref="N66:O66">
    <cfRule type="expression" dxfId="1257" priority="1259">
      <formula>"'=Y(G$3&gt;=$E3 , G$3&lt;=$F3)"</formula>
    </cfRule>
  </conditionalFormatting>
  <conditionalFormatting sqref="N66:O66">
    <cfRule type="expression" dxfId="1256" priority="1258">
      <formula>"'=Y(G$3&gt;=$E3 , G$3&lt;=$F3)"</formula>
    </cfRule>
  </conditionalFormatting>
  <conditionalFormatting sqref="N66:O66">
    <cfRule type="expression" dxfId="1255" priority="1257">
      <formula>"'=Y(G$3&gt;=$E3 , G$3&lt;=$F3)"</formula>
    </cfRule>
  </conditionalFormatting>
  <conditionalFormatting sqref="N66:O66">
    <cfRule type="expression" dxfId="1254" priority="1256">
      <formula>"'=Y(G$3&gt;=$E3 , G$3&lt;=$F3)"</formula>
    </cfRule>
  </conditionalFormatting>
  <conditionalFormatting sqref="N66:O66">
    <cfRule type="expression" dxfId="1253" priority="1255">
      <formula>"'=Y(G$3&gt;=$E3 , G$3&lt;=$F3)"</formula>
    </cfRule>
  </conditionalFormatting>
  <conditionalFormatting sqref="N66:O66">
    <cfRule type="expression" dxfId="1252" priority="1254">
      <formula>"'=Y(G$3&gt;=$E3 , G$3&lt;=$F3)"</formula>
    </cfRule>
  </conditionalFormatting>
  <conditionalFormatting sqref="N66:O66">
    <cfRule type="expression" dxfId="1251" priority="1253">
      <formula>"'=Y(G$3&gt;=$E3 , G$3&lt;=$F3)"</formula>
    </cfRule>
  </conditionalFormatting>
  <conditionalFormatting sqref="N66:O66">
    <cfRule type="expression" dxfId="1250" priority="1252">
      <formula>"'=Y(G$3&gt;=$E3 , G$3&lt;=$F3)"</formula>
    </cfRule>
  </conditionalFormatting>
  <conditionalFormatting sqref="N66:O66">
    <cfRule type="expression" dxfId="1249" priority="1251">
      <formula>"'=Y(G$3&gt;=$E3 , G$3&lt;=$F3)"</formula>
    </cfRule>
  </conditionalFormatting>
  <conditionalFormatting sqref="N66:O66">
    <cfRule type="expression" dxfId="1248" priority="1250">
      <formula>"'=Y(G$3&gt;=$E3 , G$3&lt;=$F3)"</formula>
    </cfRule>
  </conditionalFormatting>
  <conditionalFormatting sqref="N66:O66">
    <cfRule type="expression" dxfId="1247" priority="1249">
      <formula>"'=Y(G$3&gt;=$E3 , G$3&lt;=$F3)"</formula>
    </cfRule>
  </conditionalFormatting>
  <conditionalFormatting sqref="N66:O66">
    <cfRule type="expression" dxfId="1246" priority="1248">
      <formula>"'=Y(G$3&gt;=$E3 , G$3&lt;=$F3)"</formula>
    </cfRule>
  </conditionalFormatting>
  <conditionalFormatting sqref="N66:O66">
    <cfRule type="expression" dxfId="1245" priority="1247">
      <formula>"'=Y(G$3&gt;=$E3 , G$3&lt;=$F3)"</formula>
    </cfRule>
  </conditionalFormatting>
  <conditionalFormatting sqref="N66:O66">
    <cfRule type="expression" dxfId="1244" priority="1246">
      <formula>"'=Y(G$3&gt;=$E3 , G$3&lt;=$F3)"</formula>
    </cfRule>
  </conditionalFormatting>
  <conditionalFormatting sqref="N66:O66">
    <cfRule type="expression" dxfId="1243" priority="1245">
      <formula>"'=Y(G$3&gt;=$E3 , G$3&lt;=$F3)"</formula>
    </cfRule>
  </conditionalFormatting>
  <conditionalFormatting sqref="N66:O66">
    <cfRule type="expression" dxfId="1242" priority="1244">
      <formula>"'=Y(G$3&gt;=$E3 , G$3&lt;=$F3)"</formula>
    </cfRule>
  </conditionalFormatting>
  <conditionalFormatting sqref="N66:O66">
    <cfRule type="expression" dxfId="1241" priority="1243">
      <formula>"'=Y(G$3&gt;=$E3 , G$3&lt;=$F3)"</formula>
    </cfRule>
  </conditionalFormatting>
  <conditionalFormatting sqref="N66:O66">
    <cfRule type="expression" dxfId="1240" priority="1242">
      <formula>"'=Y(G$3&gt;=$E3 , G$3&lt;=$F3)"</formula>
    </cfRule>
  </conditionalFormatting>
  <conditionalFormatting sqref="N66:O66">
    <cfRule type="expression" dxfId="1239" priority="1241">
      <formula>"'=Y(G$3&gt;=$E3 , G$3&lt;=$F3)"</formula>
    </cfRule>
  </conditionalFormatting>
  <conditionalFormatting sqref="N66:O66">
    <cfRule type="expression" dxfId="1238" priority="1240">
      <formula>"'=Y(G$3&gt;=$E3 , G$3&lt;=$F3)"</formula>
    </cfRule>
  </conditionalFormatting>
  <conditionalFormatting sqref="N66:O66">
    <cfRule type="expression" dxfId="1237" priority="1239">
      <formula>"'=Y(G$3&gt;=$E3 , G$3&lt;=$F3)"</formula>
    </cfRule>
  </conditionalFormatting>
  <conditionalFormatting sqref="N66:O66">
    <cfRule type="expression" dxfId="1236" priority="1238">
      <formula>"'=Y(G$3&gt;=$E3 , G$3&lt;=$F3)"</formula>
    </cfRule>
  </conditionalFormatting>
  <conditionalFormatting sqref="N66:O66">
    <cfRule type="expression" dxfId="1235" priority="1237">
      <formula>"'=Y(G$3&gt;=$E3 , G$3&lt;=$F3)"</formula>
    </cfRule>
  </conditionalFormatting>
  <conditionalFormatting sqref="N66:O66">
    <cfRule type="expression" dxfId="1234" priority="1236">
      <formula>"'=Y(G$3&gt;=$E3 , G$3&lt;=$F3)"</formula>
    </cfRule>
  </conditionalFormatting>
  <conditionalFormatting sqref="N66:O66">
    <cfRule type="expression" dxfId="1233" priority="1235">
      <formula>"'=Y(G$3&gt;=$E3 , G$3&lt;=$F3)"</formula>
    </cfRule>
  </conditionalFormatting>
  <conditionalFormatting sqref="N66:O66">
    <cfRule type="expression" dxfId="1232" priority="1234">
      <formula>"'=Y(G$3&gt;=$E3 , G$3&lt;=$F3)"</formula>
    </cfRule>
  </conditionalFormatting>
  <conditionalFormatting sqref="N66:O66">
    <cfRule type="expression" dxfId="1231" priority="1233">
      <formula>"'=Y(G$3&gt;=$E3 , G$3&lt;=$F3)"</formula>
    </cfRule>
  </conditionalFormatting>
  <conditionalFormatting sqref="N66:O66">
    <cfRule type="expression" dxfId="1230" priority="1232">
      <formula>"'=Y(G$3&gt;=$E3 , G$3&lt;=$F3)"</formula>
    </cfRule>
  </conditionalFormatting>
  <conditionalFormatting sqref="N66:O66">
    <cfRule type="expression" dxfId="1229" priority="1231">
      <formula>"'=Y(G$3&gt;=$E3 , G$3&lt;=$F3)"</formula>
    </cfRule>
  </conditionalFormatting>
  <conditionalFormatting sqref="N66:O66">
    <cfRule type="expression" dxfId="1228" priority="1230">
      <formula>"'=Y(G$3&gt;=$E3 , G$3&lt;=$F3)"</formula>
    </cfRule>
  </conditionalFormatting>
  <conditionalFormatting sqref="N66:O66">
    <cfRule type="expression" dxfId="1227" priority="1229">
      <formula>"'=Y(G$3&gt;=$E3 , G$3&lt;=$F3)"</formula>
    </cfRule>
  </conditionalFormatting>
  <conditionalFormatting sqref="N66:O66">
    <cfRule type="expression" dxfId="1226" priority="1228">
      <formula>"'=Y(G$3&gt;=$E3 , G$3&lt;=$F3)"</formula>
    </cfRule>
  </conditionalFormatting>
  <conditionalFormatting sqref="N66:O66">
    <cfRule type="expression" dxfId="1225" priority="1227">
      <formula>"'=Y(G$3&gt;=$E3 , G$3&lt;=$F3)"</formula>
    </cfRule>
  </conditionalFormatting>
  <conditionalFormatting sqref="N66:O66">
    <cfRule type="expression" dxfId="1224" priority="1226">
      <formula>"'=Y(G$3&gt;=$E3 , G$3&lt;=$F3)"</formula>
    </cfRule>
  </conditionalFormatting>
  <conditionalFormatting sqref="N66:O66">
    <cfRule type="expression" dxfId="1223" priority="1225">
      <formula>"'=Y(G$3&gt;=$E3 , G$3&lt;=$F3)"</formula>
    </cfRule>
  </conditionalFormatting>
  <conditionalFormatting sqref="N66:O66">
    <cfRule type="expression" dxfId="1222" priority="1224">
      <formula>"'=Y(G$3&gt;=$E3 , G$3&lt;=$F3)"</formula>
    </cfRule>
  </conditionalFormatting>
  <conditionalFormatting sqref="N66:O66">
    <cfRule type="expression" dxfId="1221" priority="1223">
      <formula>"'=Y(G$3&gt;=$E3 , G$3&lt;=$F3)"</formula>
    </cfRule>
  </conditionalFormatting>
  <conditionalFormatting sqref="N66:O66">
    <cfRule type="expression" dxfId="1220" priority="1222">
      <formula>"'=Y(G$3&gt;=$E3 , G$3&lt;=$F3)"</formula>
    </cfRule>
  </conditionalFormatting>
  <conditionalFormatting sqref="N66:O66">
    <cfRule type="expression" dxfId="1219" priority="1221">
      <formula>"'=Y(G$3&gt;=$E3 , G$3&lt;=$F3)"</formula>
    </cfRule>
  </conditionalFormatting>
  <conditionalFormatting sqref="N66:O66">
    <cfRule type="expression" dxfId="1218" priority="1220">
      <formula>"'=Y(G$3&gt;=$E3 , G$3&lt;=$F3)"</formula>
    </cfRule>
  </conditionalFormatting>
  <conditionalFormatting sqref="O66">
    <cfRule type="expression" dxfId="1217" priority="1219">
      <formula>"'=Y(G$3&gt;=$E3 , G$3&lt;=$F3)"</formula>
    </cfRule>
  </conditionalFormatting>
  <conditionalFormatting sqref="O66">
    <cfRule type="expression" dxfId="1216" priority="1218">
      <formula>"'=Y(G$3&gt;=$E3 , G$3&lt;=$F3)"</formula>
    </cfRule>
  </conditionalFormatting>
  <conditionalFormatting sqref="O66">
    <cfRule type="expression" dxfId="1215" priority="1217">
      <formula>"'=Y(G$3&gt;=$E3 , G$3&lt;=$F3)"</formula>
    </cfRule>
  </conditionalFormatting>
  <conditionalFormatting sqref="O66">
    <cfRule type="expression" dxfId="1214" priority="1216">
      <formula>"'=Y(G$3&gt;=$E3 , G$3&lt;=$F3)"</formula>
    </cfRule>
  </conditionalFormatting>
  <conditionalFormatting sqref="O66">
    <cfRule type="expression" dxfId="1213" priority="1215">
      <formula>"'=Y(G$3&gt;=$E3 , G$3&lt;=$F3)"</formula>
    </cfRule>
  </conditionalFormatting>
  <conditionalFormatting sqref="O66">
    <cfRule type="expression" dxfId="1212" priority="1214">
      <formula>"'=Y(G$3&gt;=$E3 , G$3&lt;=$F3)"</formula>
    </cfRule>
  </conditionalFormatting>
  <conditionalFormatting sqref="O66">
    <cfRule type="expression" dxfId="1211" priority="1213">
      <formula>"'=Y(G$3&gt;=$E3 , G$3&lt;=$F3)"</formula>
    </cfRule>
  </conditionalFormatting>
  <conditionalFormatting sqref="O66">
    <cfRule type="expression" dxfId="1210" priority="1212">
      <formula>"'=Y(G$3&gt;=$E3 , G$3&lt;=$F3)"</formula>
    </cfRule>
  </conditionalFormatting>
  <conditionalFormatting sqref="O66">
    <cfRule type="expression" dxfId="1209" priority="1211">
      <formula>"'=Y(G$3&gt;=$E3 , G$3&lt;=$F3)"</formula>
    </cfRule>
  </conditionalFormatting>
  <conditionalFormatting sqref="O66">
    <cfRule type="expression" dxfId="1208" priority="1210">
      <formula>"'=Y(G$3&gt;=$E3 , G$3&lt;=$F3)"</formula>
    </cfRule>
  </conditionalFormatting>
  <conditionalFormatting sqref="O66">
    <cfRule type="expression" dxfId="1207" priority="1209">
      <formula>"'=Y(G$3&gt;=$E3 , G$3&lt;=$F3)"</formula>
    </cfRule>
  </conditionalFormatting>
  <conditionalFormatting sqref="O66">
    <cfRule type="expression" dxfId="1206" priority="1208">
      <formula>"'=Y(G$3&gt;=$E3 , G$3&lt;=$F3)"</formula>
    </cfRule>
  </conditionalFormatting>
  <conditionalFormatting sqref="O66">
    <cfRule type="expression" dxfId="1205" priority="1207">
      <formula>"'=Y(G$3&gt;=$E3 , G$3&lt;=$F3)"</formula>
    </cfRule>
  </conditionalFormatting>
  <conditionalFormatting sqref="N66:P66">
    <cfRule type="expression" dxfId="1204" priority="1206">
      <formula>"'=Y(G$3&gt;=$E3 , G$3&lt;=$F3)"</formula>
    </cfRule>
  </conditionalFormatting>
  <conditionalFormatting sqref="N66:P66">
    <cfRule type="expression" dxfId="1203" priority="1205">
      <formula>"'=Y(G$3&gt;=$E3 , G$3&lt;=$F3)"</formula>
    </cfRule>
  </conditionalFormatting>
  <conditionalFormatting sqref="N66:P66">
    <cfRule type="expression" dxfId="1202" priority="1204">
      <formula>"'=Y(G$3&gt;=$E3 , G$3&lt;=$F3)"</formula>
    </cfRule>
  </conditionalFormatting>
  <conditionalFormatting sqref="N66:P66">
    <cfRule type="expression" dxfId="1201" priority="1203">
      <formula>"'=Y(G$3&gt;=$E3 , G$3&lt;=$F3)"</formula>
    </cfRule>
  </conditionalFormatting>
  <conditionalFormatting sqref="N66:P66">
    <cfRule type="expression" dxfId="1200" priority="1202">
      <formula>"'=Y(G$3&gt;=$E3 , G$3&lt;=$F3)"</formula>
    </cfRule>
  </conditionalFormatting>
  <conditionalFormatting sqref="N66:P66">
    <cfRule type="expression" dxfId="1199" priority="1201">
      <formula>"'=Y(G$3&gt;=$E3 , G$3&lt;=$F3)"</formula>
    </cfRule>
  </conditionalFormatting>
  <conditionalFormatting sqref="N66:P66">
    <cfRule type="expression" dxfId="1198" priority="1200">
      <formula>"'=Y(G$3&gt;=$E3 , G$3&lt;=$F3)"</formula>
    </cfRule>
  </conditionalFormatting>
  <conditionalFormatting sqref="N66:P66">
    <cfRule type="expression" dxfId="1197" priority="1199">
      <formula>"'=Y(G$3&gt;=$E3 , G$3&lt;=$F3)"</formula>
    </cfRule>
  </conditionalFormatting>
  <conditionalFormatting sqref="N66:P66">
    <cfRule type="expression" dxfId="1196" priority="1198">
      <formula>"'=Y(G$3&gt;=$E3 , G$3&lt;=$F3)"</formula>
    </cfRule>
  </conditionalFormatting>
  <conditionalFormatting sqref="N66:P66">
    <cfRule type="expression" dxfId="1195" priority="1197">
      <formula>"'=Y(G$3&gt;=$E3 , G$3&lt;=$F3)"</formula>
    </cfRule>
  </conditionalFormatting>
  <conditionalFormatting sqref="N66:P66">
    <cfRule type="expression" dxfId="1194" priority="1196">
      <formula>"'=Y(G$3&gt;=$E3 , G$3&lt;=$F3)"</formula>
    </cfRule>
  </conditionalFormatting>
  <conditionalFormatting sqref="N66:P66">
    <cfRule type="expression" dxfId="1193" priority="1195">
      <formula>"'=Y(G$3&gt;=$E3 , G$3&lt;=$F3)"</formula>
    </cfRule>
  </conditionalFormatting>
  <conditionalFormatting sqref="N66:P66">
    <cfRule type="expression" dxfId="1192" priority="1194">
      <formula>"'=Y(G$3&gt;=$E3 , G$3&lt;=$F3)"</formula>
    </cfRule>
  </conditionalFormatting>
  <conditionalFormatting sqref="N66:P66">
    <cfRule type="expression" dxfId="1191" priority="1193">
      <formula>"'=Y(G$3&gt;=$E3 , G$3&lt;=$F3)"</formula>
    </cfRule>
  </conditionalFormatting>
  <conditionalFormatting sqref="N66:P66">
    <cfRule type="expression" dxfId="1190" priority="1192">
      <formula>"'=Y(G$3&gt;=$E3 , G$3&lt;=$F3)"</formula>
    </cfRule>
  </conditionalFormatting>
  <conditionalFormatting sqref="N66:P66">
    <cfRule type="expression" dxfId="1189" priority="1191">
      <formula>"'=Y(G$3&gt;=$E3 , G$3&lt;=$F3)"</formula>
    </cfRule>
  </conditionalFormatting>
  <conditionalFormatting sqref="N66:P66">
    <cfRule type="expression" dxfId="1188" priority="1190">
      <formula>"'=Y(G$3&gt;=$E3 , G$3&lt;=$F3)"</formula>
    </cfRule>
  </conditionalFormatting>
  <conditionalFormatting sqref="N66:P66">
    <cfRule type="expression" dxfId="1187" priority="1189">
      <formula>"'=Y(G$3&gt;=$E3 , G$3&lt;=$F3)"</formula>
    </cfRule>
  </conditionalFormatting>
  <conditionalFormatting sqref="N66:P66">
    <cfRule type="expression" dxfId="1186" priority="1188">
      <formula>"'=Y(G$3&gt;=$E3 , G$3&lt;=$F3)"</formula>
    </cfRule>
  </conditionalFormatting>
  <conditionalFormatting sqref="N66:P66">
    <cfRule type="expression" dxfId="1185" priority="1187">
      <formula>"'=Y(G$3&gt;=$E3 , G$3&lt;=$F3)"</formula>
    </cfRule>
  </conditionalFormatting>
  <conditionalFormatting sqref="N66:P66">
    <cfRule type="expression" dxfId="1184" priority="1186">
      <formula>"'=Y(G$3&gt;=$E3 , G$3&lt;=$F3)"</formula>
    </cfRule>
  </conditionalFormatting>
  <conditionalFormatting sqref="N66:P66">
    <cfRule type="expression" dxfId="1183" priority="1185">
      <formula>"'=Y(G$3&gt;=$E3 , G$3&lt;=$F3)"</formula>
    </cfRule>
  </conditionalFormatting>
  <conditionalFormatting sqref="N66:P66">
    <cfRule type="expression" dxfId="1182" priority="1184">
      <formula>"'=Y(G$3&gt;=$E3 , G$3&lt;=$F3)"</formula>
    </cfRule>
  </conditionalFormatting>
  <conditionalFormatting sqref="N66:P66">
    <cfRule type="expression" dxfId="1181" priority="1183">
      <formula>"'=Y(G$3&gt;=$E3 , G$3&lt;=$F3)"</formula>
    </cfRule>
  </conditionalFormatting>
  <conditionalFormatting sqref="N66:P66">
    <cfRule type="expression" dxfId="1180" priority="1182">
      <formula>"'=Y(G$3&gt;=$E3 , G$3&lt;=$F3)"</formula>
    </cfRule>
  </conditionalFormatting>
  <conditionalFormatting sqref="N66:P66">
    <cfRule type="expression" dxfId="1179" priority="1181">
      <formula>"'=Y(G$3&gt;=$E3 , G$3&lt;=$F3)"</formula>
    </cfRule>
  </conditionalFormatting>
  <conditionalFormatting sqref="N66:P66">
    <cfRule type="expression" dxfId="1178" priority="1180">
      <formula>"'=Y(G$3&gt;=$E3 , G$3&lt;=$F3)"</formula>
    </cfRule>
  </conditionalFormatting>
  <conditionalFormatting sqref="N66:P66">
    <cfRule type="expression" dxfId="1177" priority="1179">
      <formula>"'=Y(G$3&gt;=$E3 , G$3&lt;=$F3)"</formula>
    </cfRule>
  </conditionalFormatting>
  <conditionalFormatting sqref="N66:P66">
    <cfRule type="expression" dxfId="1176" priority="1178">
      <formula>"'=Y(G$3&gt;=$E3 , G$3&lt;=$F3)"</formula>
    </cfRule>
  </conditionalFormatting>
  <conditionalFormatting sqref="N66:P66">
    <cfRule type="expression" dxfId="1175" priority="1177">
      <formula>"'=Y(G$3&gt;=$E3 , G$3&lt;=$F3)"</formula>
    </cfRule>
  </conditionalFormatting>
  <conditionalFormatting sqref="N66:P66">
    <cfRule type="expression" dxfId="1174" priority="1176">
      <formula>"'=Y(G$3&gt;=$E3 , G$3&lt;=$F3)"</formula>
    </cfRule>
  </conditionalFormatting>
  <conditionalFormatting sqref="N66:P66">
    <cfRule type="expression" dxfId="1173" priority="1175">
      <formula>"'=Y(G$3&gt;=$E3 , G$3&lt;=$F3)"</formula>
    </cfRule>
  </conditionalFormatting>
  <conditionalFormatting sqref="N66:P66">
    <cfRule type="expression" dxfId="1172" priority="1174">
      <formula>"'=Y(G$3&gt;=$E3 , G$3&lt;=$F3)"</formula>
    </cfRule>
  </conditionalFormatting>
  <conditionalFormatting sqref="N66:P66">
    <cfRule type="expression" dxfId="1171" priority="1173">
      <formula>"'=Y(G$3&gt;=$E3 , G$3&lt;=$F3)"</formula>
    </cfRule>
  </conditionalFormatting>
  <conditionalFormatting sqref="N66:P66">
    <cfRule type="expression" dxfId="1170" priority="1172">
      <formula>"'=Y(G$3&gt;=$E3 , G$3&lt;=$F3)"</formula>
    </cfRule>
  </conditionalFormatting>
  <conditionalFormatting sqref="N66:P66">
    <cfRule type="expression" dxfId="1169" priority="1171">
      <formula>"'=Y(G$3&gt;=$E3 , G$3&lt;=$F3)"</formula>
    </cfRule>
  </conditionalFormatting>
  <conditionalFormatting sqref="N66:P66">
    <cfRule type="expression" dxfId="1168" priority="1170">
      <formula>"'=Y(G$3&gt;=$E3 , G$3&lt;=$F3)"</formula>
    </cfRule>
  </conditionalFormatting>
  <conditionalFormatting sqref="N66:P66">
    <cfRule type="expression" dxfId="1167" priority="1169">
      <formula>"'=Y(G$3&gt;=$E3 , G$3&lt;=$F3)"</formula>
    </cfRule>
  </conditionalFormatting>
  <conditionalFormatting sqref="N66:P66">
    <cfRule type="expression" dxfId="1166" priority="1168">
      <formula>"'=Y(G$3&gt;=$E3 , G$3&lt;=$F3)"</formula>
    </cfRule>
  </conditionalFormatting>
  <conditionalFormatting sqref="N66:P66">
    <cfRule type="expression" dxfId="1165" priority="1167">
      <formula>"'=Y(G$3&gt;=$E3 , G$3&lt;=$F3)"</formula>
    </cfRule>
  </conditionalFormatting>
  <conditionalFormatting sqref="N66:P66">
    <cfRule type="expression" dxfId="1164" priority="1166">
      <formula>"'=Y(G$3&gt;=$E3 , G$3&lt;=$F3)"</formula>
    </cfRule>
  </conditionalFormatting>
  <conditionalFormatting sqref="N66:P66">
    <cfRule type="expression" dxfId="1163" priority="1165">
      <formula>"'=Y(G$3&gt;=$E3 , G$3&lt;=$F3)"</formula>
    </cfRule>
  </conditionalFormatting>
  <conditionalFormatting sqref="N66:P66">
    <cfRule type="expression" dxfId="1162" priority="1164">
      <formula>"'=Y(G$3&gt;=$E3 , G$3&lt;=$F3)"</formula>
    </cfRule>
  </conditionalFormatting>
  <conditionalFormatting sqref="N66:P66">
    <cfRule type="expression" dxfId="1161" priority="1163">
      <formula>"'=Y(G$3&gt;=$E3 , G$3&lt;=$F3)"</formula>
    </cfRule>
  </conditionalFormatting>
  <conditionalFormatting sqref="O66:P66">
    <cfRule type="expression" dxfId="1160" priority="1162">
      <formula>"'=Y(G$3&gt;=$E3 , G$3&lt;=$F3)"</formula>
    </cfRule>
  </conditionalFormatting>
  <conditionalFormatting sqref="O66:P66">
    <cfRule type="expression" dxfId="1159" priority="1161">
      <formula>"'=Y(G$3&gt;=$E3 , G$3&lt;=$F3)"</formula>
    </cfRule>
  </conditionalFormatting>
  <conditionalFormatting sqref="O66:P66">
    <cfRule type="expression" dxfId="1158" priority="1160">
      <formula>"'=Y(G$3&gt;=$E3 , G$3&lt;=$F3)"</formula>
    </cfRule>
  </conditionalFormatting>
  <conditionalFormatting sqref="O66:P66">
    <cfRule type="expression" dxfId="1157" priority="1159">
      <formula>"'=Y(G$3&gt;=$E3 , G$3&lt;=$F3)"</formula>
    </cfRule>
  </conditionalFormatting>
  <conditionalFormatting sqref="O66:P66">
    <cfRule type="expression" dxfId="1156" priority="1158">
      <formula>"'=Y(G$3&gt;=$E3 , G$3&lt;=$F3)"</formula>
    </cfRule>
  </conditionalFormatting>
  <conditionalFormatting sqref="O66:P66">
    <cfRule type="expression" dxfId="1155" priority="1157">
      <formula>"'=Y(G$3&gt;=$E3 , G$3&lt;=$F3)"</formula>
    </cfRule>
  </conditionalFormatting>
  <conditionalFormatting sqref="O66:P66">
    <cfRule type="expression" dxfId="1154" priority="1156">
      <formula>"'=Y(G$3&gt;=$E3 , G$3&lt;=$F3)"</formula>
    </cfRule>
  </conditionalFormatting>
  <conditionalFormatting sqref="O66:P66">
    <cfRule type="expression" dxfId="1153" priority="1155">
      <formula>"'=Y(G$3&gt;=$E3 , G$3&lt;=$F3)"</formula>
    </cfRule>
  </conditionalFormatting>
  <conditionalFormatting sqref="O66:P66">
    <cfRule type="expression" dxfId="1152" priority="1154">
      <formula>"'=Y(G$3&gt;=$E3 , G$3&lt;=$F3)"</formula>
    </cfRule>
  </conditionalFormatting>
  <conditionalFormatting sqref="O66:P66">
    <cfRule type="expression" dxfId="1151" priority="1153">
      <formula>"'=Y(G$3&gt;=$E3 , G$3&lt;=$F3)"</formula>
    </cfRule>
  </conditionalFormatting>
  <conditionalFormatting sqref="O66:P66">
    <cfRule type="expression" dxfId="1150" priority="1152">
      <formula>"'=Y(G$3&gt;=$E3 , G$3&lt;=$F3)"</formula>
    </cfRule>
  </conditionalFormatting>
  <conditionalFormatting sqref="O66:P66">
    <cfRule type="expression" dxfId="1149" priority="1151">
      <formula>"'=Y(G$3&gt;=$E3 , G$3&lt;=$F3)"</formula>
    </cfRule>
  </conditionalFormatting>
  <conditionalFormatting sqref="O66:P66">
    <cfRule type="expression" dxfId="1148" priority="1150">
      <formula>"'=Y(G$3&gt;=$E3 , G$3&lt;=$F3)"</formula>
    </cfRule>
  </conditionalFormatting>
  <conditionalFormatting sqref="N66:Q66">
    <cfRule type="expression" dxfId="1147" priority="1149">
      <formula>"'=Y(G$3&gt;=$E3 , G$3&lt;=$F3)"</formula>
    </cfRule>
  </conditionalFormatting>
  <conditionalFormatting sqref="N66:Q66">
    <cfRule type="expression" dxfId="1146" priority="1148">
      <formula>"'=Y(G$3&gt;=$E3 , G$3&lt;=$F3)"</formula>
    </cfRule>
  </conditionalFormatting>
  <conditionalFormatting sqref="N66:Q66">
    <cfRule type="expression" dxfId="1145" priority="1147">
      <formula>"'=Y(G$3&gt;=$E3 , G$3&lt;=$F3)"</formula>
    </cfRule>
  </conditionalFormatting>
  <conditionalFormatting sqref="N66:Q66">
    <cfRule type="expression" dxfId="1144" priority="1146">
      <formula>"'=Y(G$3&gt;=$E3 , G$3&lt;=$F3)"</formula>
    </cfRule>
  </conditionalFormatting>
  <conditionalFormatting sqref="N66:Q66">
    <cfRule type="expression" dxfId="1143" priority="1145">
      <formula>"'=Y(G$3&gt;=$E3 , G$3&lt;=$F3)"</formula>
    </cfRule>
  </conditionalFormatting>
  <conditionalFormatting sqref="N66:Q66">
    <cfRule type="expression" dxfId="1142" priority="1144">
      <formula>"'=Y(G$3&gt;=$E3 , G$3&lt;=$F3)"</formula>
    </cfRule>
  </conditionalFormatting>
  <conditionalFormatting sqref="N66:Q66">
    <cfRule type="expression" dxfId="1141" priority="1143">
      <formula>"'=Y(G$3&gt;=$E3 , G$3&lt;=$F3)"</formula>
    </cfRule>
  </conditionalFormatting>
  <conditionalFormatting sqref="N66:Q66">
    <cfRule type="expression" dxfId="1140" priority="1142">
      <formula>"'=Y(G$3&gt;=$E3 , G$3&lt;=$F3)"</formula>
    </cfRule>
  </conditionalFormatting>
  <conditionalFormatting sqref="N66:Q66">
    <cfRule type="expression" dxfId="1139" priority="1141">
      <formula>"'=Y(G$3&gt;=$E3 , G$3&lt;=$F3)"</formula>
    </cfRule>
  </conditionalFormatting>
  <conditionalFormatting sqref="N66:Q66">
    <cfRule type="expression" dxfId="1138" priority="1140">
      <formula>"'=Y(G$3&gt;=$E3 , G$3&lt;=$F3)"</formula>
    </cfRule>
  </conditionalFormatting>
  <conditionalFormatting sqref="N66:Q66">
    <cfRule type="expression" dxfId="1137" priority="1139">
      <formula>"'=Y(G$3&gt;=$E3 , G$3&lt;=$F3)"</formula>
    </cfRule>
  </conditionalFormatting>
  <conditionalFormatting sqref="N66:Q66">
    <cfRule type="expression" dxfId="1136" priority="1138">
      <formula>"'=Y(G$3&gt;=$E3 , G$3&lt;=$F3)"</formula>
    </cfRule>
  </conditionalFormatting>
  <conditionalFormatting sqref="N66:Q66">
    <cfRule type="expression" dxfId="1135" priority="1137">
      <formula>"'=Y(G$3&gt;=$E3 , G$3&lt;=$F3)"</formula>
    </cfRule>
  </conditionalFormatting>
  <conditionalFormatting sqref="N66:Q66">
    <cfRule type="expression" dxfId="1134" priority="1136">
      <formula>"'=Y(G$3&gt;=$E3 , G$3&lt;=$F3)"</formula>
    </cfRule>
  </conditionalFormatting>
  <conditionalFormatting sqref="N66:Q66">
    <cfRule type="expression" dxfId="1133" priority="1135">
      <formula>"'=Y(G$3&gt;=$E3 , G$3&lt;=$F3)"</formula>
    </cfRule>
  </conditionalFormatting>
  <conditionalFormatting sqref="N66:Q66">
    <cfRule type="expression" dxfId="1132" priority="1134">
      <formula>"'=Y(G$3&gt;=$E3 , G$3&lt;=$F3)"</formula>
    </cfRule>
  </conditionalFormatting>
  <conditionalFormatting sqref="N66:Q66">
    <cfRule type="expression" dxfId="1131" priority="1133">
      <formula>"'=Y(G$3&gt;=$E3 , G$3&lt;=$F3)"</formula>
    </cfRule>
  </conditionalFormatting>
  <conditionalFormatting sqref="N66:Q66">
    <cfRule type="expression" dxfId="1130" priority="1132">
      <formula>"'=Y(G$3&gt;=$E3 , G$3&lt;=$F3)"</formula>
    </cfRule>
  </conditionalFormatting>
  <conditionalFormatting sqref="N66:Q66">
    <cfRule type="expression" dxfId="1129" priority="1131">
      <formula>"'=Y(G$3&gt;=$E3 , G$3&lt;=$F3)"</formula>
    </cfRule>
  </conditionalFormatting>
  <conditionalFormatting sqref="N66:Q66">
    <cfRule type="expression" dxfId="1128" priority="1130">
      <formula>"'=Y(G$3&gt;=$E3 , G$3&lt;=$F3)"</formula>
    </cfRule>
  </conditionalFormatting>
  <conditionalFormatting sqref="N66:Q66">
    <cfRule type="expression" dxfId="1127" priority="1129">
      <formula>"'=Y(G$3&gt;=$E3 , G$3&lt;=$F3)"</formula>
    </cfRule>
  </conditionalFormatting>
  <conditionalFormatting sqref="N66:Q66">
    <cfRule type="expression" dxfId="1126" priority="1128">
      <formula>"'=Y(G$3&gt;=$E3 , G$3&lt;=$F3)"</formula>
    </cfRule>
  </conditionalFormatting>
  <conditionalFormatting sqref="N66:Q66">
    <cfRule type="expression" dxfId="1125" priority="1127">
      <formula>"'=Y(G$3&gt;=$E3 , G$3&lt;=$F3)"</formula>
    </cfRule>
  </conditionalFormatting>
  <conditionalFormatting sqref="N66:Q66">
    <cfRule type="expression" dxfId="1124" priority="1126">
      <formula>"'=Y(G$3&gt;=$E3 , G$3&lt;=$F3)"</formula>
    </cfRule>
  </conditionalFormatting>
  <conditionalFormatting sqref="N66:Q66">
    <cfRule type="expression" dxfId="1123" priority="1125">
      <formula>"'=Y(G$3&gt;=$E3 , G$3&lt;=$F3)"</formula>
    </cfRule>
  </conditionalFormatting>
  <conditionalFormatting sqref="N66:Q66">
    <cfRule type="expression" dxfId="1122" priority="1124">
      <formula>"'=Y(G$3&gt;=$E3 , G$3&lt;=$F3)"</formula>
    </cfRule>
  </conditionalFormatting>
  <conditionalFormatting sqref="N66:Q66">
    <cfRule type="expression" dxfId="1121" priority="1123">
      <formula>"'=Y(G$3&gt;=$E3 , G$3&lt;=$F3)"</formula>
    </cfRule>
  </conditionalFormatting>
  <conditionalFormatting sqref="N66:Q66">
    <cfRule type="expression" dxfId="1120" priority="1122">
      <formula>"'=Y(G$3&gt;=$E3 , G$3&lt;=$F3)"</formula>
    </cfRule>
  </conditionalFormatting>
  <conditionalFormatting sqref="N66:Q66">
    <cfRule type="expression" dxfId="1119" priority="1121">
      <formula>"'=Y(G$3&gt;=$E3 , G$3&lt;=$F3)"</formula>
    </cfRule>
  </conditionalFormatting>
  <conditionalFormatting sqref="N66:Q66">
    <cfRule type="expression" dxfId="1118" priority="1120">
      <formula>"'=Y(G$3&gt;=$E3 , G$3&lt;=$F3)"</formula>
    </cfRule>
  </conditionalFormatting>
  <conditionalFormatting sqref="N66:Q66">
    <cfRule type="expression" dxfId="1117" priority="1119">
      <formula>"'=Y(G$3&gt;=$E3 , G$3&lt;=$F3)"</formula>
    </cfRule>
  </conditionalFormatting>
  <conditionalFormatting sqref="N66:Q66">
    <cfRule type="expression" dxfId="1116" priority="1118">
      <formula>"'=Y(G$3&gt;=$E3 , G$3&lt;=$F3)"</formula>
    </cfRule>
  </conditionalFormatting>
  <conditionalFormatting sqref="N66:Q66">
    <cfRule type="expression" dxfId="1115" priority="1117">
      <formula>"'=Y(G$3&gt;=$E3 , G$3&lt;=$F3)"</formula>
    </cfRule>
  </conditionalFormatting>
  <conditionalFormatting sqref="N66:Q66">
    <cfRule type="expression" dxfId="1114" priority="1116">
      <formula>"'=Y(G$3&gt;=$E3 , G$3&lt;=$F3)"</formula>
    </cfRule>
  </conditionalFormatting>
  <conditionalFormatting sqref="N66:Q66">
    <cfRule type="expression" dxfId="1113" priority="1115">
      <formula>"'=Y(G$3&gt;=$E3 , G$3&lt;=$F3)"</formula>
    </cfRule>
  </conditionalFormatting>
  <conditionalFormatting sqref="N66:Q66">
    <cfRule type="expression" dxfId="1112" priority="1114">
      <formula>"'=Y(G$3&gt;=$E3 , G$3&lt;=$F3)"</formula>
    </cfRule>
  </conditionalFormatting>
  <conditionalFormatting sqref="N66:Q66">
    <cfRule type="expression" dxfId="1111" priority="1113">
      <formula>"'=Y(G$3&gt;=$E3 , G$3&lt;=$F3)"</formula>
    </cfRule>
  </conditionalFormatting>
  <conditionalFormatting sqref="N66:Q66">
    <cfRule type="expression" dxfId="1110" priority="1112">
      <formula>"'=Y(G$3&gt;=$E3 , G$3&lt;=$F3)"</formula>
    </cfRule>
  </conditionalFormatting>
  <conditionalFormatting sqref="N66:Q66">
    <cfRule type="expression" dxfId="1109" priority="1111">
      <formula>"'=Y(G$3&gt;=$E3 , G$3&lt;=$F3)"</formula>
    </cfRule>
  </conditionalFormatting>
  <conditionalFormatting sqref="N66:Q66">
    <cfRule type="expression" dxfId="1108" priority="1110">
      <formula>"'=Y(G$3&gt;=$E3 , G$3&lt;=$F3)"</formula>
    </cfRule>
  </conditionalFormatting>
  <conditionalFormatting sqref="N66:Q66">
    <cfRule type="expression" dxfId="1107" priority="1109">
      <formula>"'=Y(G$3&gt;=$E3 , G$3&lt;=$F3)"</formula>
    </cfRule>
  </conditionalFormatting>
  <conditionalFormatting sqref="N66:Q66">
    <cfRule type="expression" dxfId="1106" priority="1108">
      <formula>"'=Y(G$3&gt;=$E3 , G$3&lt;=$F3)"</formula>
    </cfRule>
  </conditionalFormatting>
  <conditionalFormatting sqref="N66:Q66">
    <cfRule type="expression" dxfId="1105" priority="1107">
      <formula>"'=Y(G$3&gt;=$E3 , G$3&lt;=$F3)"</formula>
    </cfRule>
  </conditionalFormatting>
  <conditionalFormatting sqref="N66:Q66">
    <cfRule type="expression" dxfId="1104" priority="1106">
      <formula>"'=Y(G$3&gt;=$E3 , G$3&lt;=$F3)"</formula>
    </cfRule>
  </conditionalFormatting>
  <conditionalFormatting sqref="O66:Q66">
    <cfRule type="expression" dxfId="1103" priority="1105">
      <formula>"'=Y(G$3&gt;=$E3 , G$3&lt;=$F3)"</formula>
    </cfRule>
  </conditionalFormatting>
  <conditionalFormatting sqref="O66:Q66">
    <cfRule type="expression" dxfId="1102" priority="1104">
      <formula>"'=Y(G$3&gt;=$E3 , G$3&lt;=$F3)"</formula>
    </cfRule>
  </conditionalFormatting>
  <conditionalFormatting sqref="O66:Q66">
    <cfRule type="expression" dxfId="1101" priority="1103">
      <formula>"'=Y(G$3&gt;=$E3 , G$3&lt;=$F3)"</formula>
    </cfRule>
  </conditionalFormatting>
  <conditionalFormatting sqref="O66:Q66">
    <cfRule type="expression" dxfId="1100" priority="1102">
      <formula>"'=Y(G$3&gt;=$E3 , G$3&lt;=$F3)"</formula>
    </cfRule>
  </conditionalFormatting>
  <conditionalFormatting sqref="O66:Q66">
    <cfRule type="expression" dxfId="1099" priority="1101">
      <formula>"'=Y(G$3&gt;=$E3 , G$3&lt;=$F3)"</formula>
    </cfRule>
  </conditionalFormatting>
  <conditionalFormatting sqref="O66:Q66">
    <cfRule type="expression" dxfId="1098" priority="1100">
      <formula>"'=Y(G$3&gt;=$E3 , G$3&lt;=$F3)"</formula>
    </cfRule>
  </conditionalFormatting>
  <conditionalFormatting sqref="O66:Q66">
    <cfRule type="expression" dxfId="1097" priority="1099">
      <formula>"'=Y(G$3&gt;=$E3 , G$3&lt;=$F3)"</formula>
    </cfRule>
  </conditionalFormatting>
  <conditionalFormatting sqref="O66:Q66">
    <cfRule type="expression" dxfId="1096" priority="1098">
      <formula>"'=Y(G$3&gt;=$E3 , G$3&lt;=$F3)"</formula>
    </cfRule>
  </conditionalFormatting>
  <conditionalFormatting sqref="O66:Q66">
    <cfRule type="expression" dxfId="1095" priority="1097">
      <formula>"'=Y(G$3&gt;=$E3 , G$3&lt;=$F3)"</formula>
    </cfRule>
  </conditionalFormatting>
  <conditionalFormatting sqref="O66:Q66">
    <cfRule type="expression" dxfId="1094" priority="1096">
      <formula>"'=Y(G$3&gt;=$E3 , G$3&lt;=$F3)"</formula>
    </cfRule>
  </conditionalFormatting>
  <conditionalFormatting sqref="O66:Q66">
    <cfRule type="expression" dxfId="1093" priority="1095">
      <formula>"'=Y(G$3&gt;=$E3 , G$3&lt;=$F3)"</formula>
    </cfRule>
  </conditionalFormatting>
  <conditionalFormatting sqref="O66:Q66">
    <cfRule type="expression" dxfId="1092" priority="1094">
      <formula>"'=Y(G$3&gt;=$E3 , G$3&lt;=$F3)"</formula>
    </cfRule>
  </conditionalFormatting>
  <conditionalFormatting sqref="O66:Q66">
    <cfRule type="expression" dxfId="1091" priority="1093">
      <formula>"'=Y(G$3&gt;=$E3 , G$3&lt;=$F3)"</formula>
    </cfRule>
  </conditionalFormatting>
  <conditionalFormatting sqref="R66">
    <cfRule type="expression" dxfId="1090" priority="1092">
      <formula>"'=Y(G$3&gt;=$E3 , G$3&lt;=$F3)"</formula>
    </cfRule>
  </conditionalFormatting>
  <conditionalFormatting sqref="R66">
    <cfRule type="expression" dxfId="1089" priority="1091">
      <formula>"'=Y(G$3&gt;=$E3 , G$3&lt;=$F3)"</formula>
    </cfRule>
  </conditionalFormatting>
  <conditionalFormatting sqref="R66">
    <cfRule type="expression" dxfId="1088" priority="1090">
      <formula>"'=Y(G$3&gt;=$E3 , G$3&lt;=$F3)"</formula>
    </cfRule>
  </conditionalFormatting>
  <conditionalFormatting sqref="R66">
    <cfRule type="expression" dxfId="1087" priority="1089">
      <formula>"'=Y(G$3&gt;=$E3 , G$3&lt;=$F3)"</formula>
    </cfRule>
  </conditionalFormatting>
  <conditionalFormatting sqref="R66">
    <cfRule type="expression" dxfId="1086" priority="1088">
      <formula>"'=Y(G$3&gt;=$E3 , G$3&lt;=$F3)"</formula>
    </cfRule>
  </conditionalFormatting>
  <conditionalFormatting sqref="R66">
    <cfRule type="expression" dxfId="1085" priority="1087">
      <formula>"'=Y(G$3&gt;=$E3 , G$3&lt;=$F3)"</formula>
    </cfRule>
  </conditionalFormatting>
  <conditionalFormatting sqref="R66">
    <cfRule type="expression" dxfId="1084" priority="1086">
      <formula>"'=Y(G$3&gt;=$E3 , G$3&lt;=$F3)"</formula>
    </cfRule>
  </conditionalFormatting>
  <conditionalFormatting sqref="R66">
    <cfRule type="expression" dxfId="1083" priority="1085">
      <formula>"'=Y(G$3&gt;=$E3 , G$3&lt;=$F3)"</formula>
    </cfRule>
  </conditionalFormatting>
  <conditionalFormatting sqref="R66">
    <cfRule type="expression" dxfId="1082" priority="1084">
      <formula>"'=Y(G$3&gt;=$E3 , G$3&lt;=$F3)"</formula>
    </cfRule>
  </conditionalFormatting>
  <conditionalFormatting sqref="R66">
    <cfRule type="expression" dxfId="1081" priority="1083">
      <formula>"'=Y(G$3&gt;=$E3 , G$3&lt;=$F3)"</formula>
    </cfRule>
  </conditionalFormatting>
  <conditionalFormatting sqref="R66">
    <cfRule type="expression" dxfId="1080" priority="1082">
      <formula>"'=Y(G$3&gt;=$E3 , G$3&lt;=$F3)"</formula>
    </cfRule>
  </conditionalFormatting>
  <conditionalFormatting sqref="R66">
    <cfRule type="expression" dxfId="1079" priority="1081">
      <formula>"'=Y(G$3&gt;=$E3 , G$3&lt;=$F3)"</formula>
    </cfRule>
  </conditionalFormatting>
  <conditionalFormatting sqref="R66">
    <cfRule type="expression" dxfId="1078" priority="1080">
      <formula>"'=Y(G$3&gt;=$E3 , G$3&lt;=$F3)"</formula>
    </cfRule>
  </conditionalFormatting>
  <conditionalFormatting sqref="R66">
    <cfRule type="expression" dxfId="1077" priority="1079">
      <formula>"'=Y(G$3&gt;=$E3 , G$3&lt;=$F3)"</formula>
    </cfRule>
  </conditionalFormatting>
  <conditionalFormatting sqref="R66">
    <cfRule type="expression" dxfId="1076" priority="1078">
      <formula>"'=Y(G$3&gt;=$E3 , G$3&lt;=$F3)"</formula>
    </cfRule>
  </conditionalFormatting>
  <conditionalFormatting sqref="R66">
    <cfRule type="expression" dxfId="1075" priority="1077">
      <formula>"'=Y(G$3&gt;=$E3 , G$3&lt;=$F3)"</formula>
    </cfRule>
  </conditionalFormatting>
  <conditionalFormatting sqref="R66">
    <cfRule type="expression" dxfId="1074" priority="1076">
      <formula>"'=Y(G$3&gt;=$E3 , G$3&lt;=$F3)"</formula>
    </cfRule>
  </conditionalFormatting>
  <conditionalFormatting sqref="R66">
    <cfRule type="expression" dxfId="1073" priority="1075">
      <formula>"'=Y(G$3&gt;=$E3 , G$3&lt;=$F3)"</formula>
    </cfRule>
  </conditionalFormatting>
  <conditionalFormatting sqref="R66">
    <cfRule type="expression" dxfId="1072" priority="1074">
      <formula>"'=Y(G$3&gt;=$E3 , G$3&lt;=$F3)"</formula>
    </cfRule>
  </conditionalFormatting>
  <conditionalFormatting sqref="R66">
    <cfRule type="expression" dxfId="1071" priority="1073">
      <formula>"'=Y(G$3&gt;=$E3 , G$3&lt;=$F3)"</formula>
    </cfRule>
  </conditionalFormatting>
  <conditionalFormatting sqref="R66">
    <cfRule type="expression" dxfId="1070" priority="1072">
      <formula>"'=Y(G$3&gt;=$E3 , G$3&lt;=$F3)"</formula>
    </cfRule>
  </conditionalFormatting>
  <conditionalFormatting sqref="R66">
    <cfRule type="expression" dxfId="1069" priority="1071">
      <formula>"'=Y(G$3&gt;=$E3 , G$3&lt;=$F3)"</formula>
    </cfRule>
  </conditionalFormatting>
  <conditionalFormatting sqref="R66">
    <cfRule type="expression" dxfId="1068" priority="1070">
      <formula>"'=Y(G$3&gt;=$E3 , G$3&lt;=$F3)"</formula>
    </cfRule>
  </conditionalFormatting>
  <conditionalFormatting sqref="R66">
    <cfRule type="expression" dxfId="1067" priority="1069">
      <formula>"'=Y(G$3&gt;=$E3 , G$3&lt;=$F3)"</formula>
    </cfRule>
  </conditionalFormatting>
  <conditionalFormatting sqref="R66">
    <cfRule type="expression" dxfId="1066" priority="1068">
      <formula>"'=Y(G$3&gt;=$E3 , G$3&lt;=$F3)"</formula>
    </cfRule>
  </conditionalFormatting>
  <conditionalFormatting sqref="R66">
    <cfRule type="expression" dxfId="1065" priority="1067">
      <formula>"'=Y(G$3&gt;=$E3 , G$3&lt;=$F3)"</formula>
    </cfRule>
  </conditionalFormatting>
  <conditionalFormatting sqref="R66">
    <cfRule type="expression" dxfId="1064" priority="1066">
      <formula>"'=Y(G$3&gt;=$E3 , G$3&lt;=$F3)"</formula>
    </cfRule>
  </conditionalFormatting>
  <conditionalFormatting sqref="R66">
    <cfRule type="expression" dxfId="1063" priority="1065">
      <formula>"'=Y(G$3&gt;=$E3 , G$3&lt;=$F3)"</formula>
    </cfRule>
  </conditionalFormatting>
  <conditionalFormatting sqref="R66">
    <cfRule type="expression" dxfId="1062" priority="1064">
      <formula>"'=Y(G$3&gt;=$E3 , G$3&lt;=$F3)"</formula>
    </cfRule>
  </conditionalFormatting>
  <conditionalFormatting sqref="R66">
    <cfRule type="expression" dxfId="1061" priority="1063">
      <formula>"'=Y(G$3&gt;=$E3 , G$3&lt;=$F3)"</formula>
    </cfRule>
  </conditionalFormatting>
  <conditionalFormatting sqref="R66">
    <cfRule type="expression" dxfId="1060" priority="1062">
      <formula>"'=Y(G$3&gt;=$E3 , G$3&lt;=$F3)"</formula>
    </cfRule>
  </conditionalFormatting>
  <conditionalFormatting sqref="R66">
    <cfRule type="expression" dxfId="1059" priority="1061">
      <formula>"'=Y(G$3&gt;=$E3 , G$3&lt;=$F3)"</formula>
    </cfRule>
  </conditionalFormatting>
  <conditionalFormatting sqref="R66">
    <cfRule type="expression" dxfId="1058" priority="1060">
      <formula>"'=Y(G$3&gt;=$E3 , G$3&lt;=$F3)"</formula>
    </cfRule>
  </conditionalFormatting>
  <conditionalFormatting sqref="R66">
    <cfRule type="expression" dxfId="1057" priority="1059">
      <formula>"'=Y(G$3&gt;=$E3 , G$3&lt;=$F3)"</formula>
    </cfRule>
  </conditionalFormatting>
  <conditionalFormatting sqref="R66">
    <cfRule type="expression" dxfId="1056" priority="1058">
      <formula>"'=Y(G$3&gt;=$E3 , G$3&lt;=$F3)"</formula>
    </cfRule>
  </conditionalFormatting>
  <conditionalFormatting sqref="R66">
    <cfRule type="expression" dxfId="1055" priority="1057">
      <formula>"'=Y(G$3&gt;=$E3 , G$3&lt;=$F3)"</formula>
    </cfRule>
  </conditionalFormatting>
  <conditionalFormatting sqref="R66">
    <cfRule type="expression" dxfId="1054" priority="1056">
      <formula>"'=Y(G$3&gt;=$E3 , G$3&lt;=$F3)"</formula>
    </cfRule>
  </conditionalFormatting>
  <conditionalFormatting sqref="R66">
    <cfRule type="expression" dxfId="1053" priority="1055">
      <formula>"'=Y(G$3&gt;=$E3 , G$3&lt;=$F3)"</formula>
    </cfRule>
  </conditionalFormatting>
  <conditionalFormatting sqref="R66">
    <cfRule type="expression" dxfId="1052" priority="1054">
      <formula>"'=Y(G$3&gt;=$E3 , G$3&lt;=$F3)"</formula>
    </cfRule>
  </conditionalFormatting>
  <conditionalFormatting sqref="R66">
    <cfRule type="expression" dxfId="1051" priority="1053">
      <formula>"'=Y(G$3&gt;=$E3 , G$3&lt;=$F3)"</formula>
    </cfRule>
  </conditionalFormatting>
  <conditionalFormatting sqref="R66">
    <cfRule type="expression" dxfId="1050" priority="1052">
      <formula>"'=Y(G$3&gt;=$E3 , G$3&lt;=$F3)"</formula>
    </cfRule>
  </conditionalFormatting>
  <conditionalFormatting sqref="R66">
    <cfRule type="expression" dxfId="1049" priority="1051">
      <formula>"'=Y(G$3&gt;=$E3 , G$3&lt;=$F3)"</formula>
    </cfRule>
  </conditionalFormatting>
  <conditionalFormatting sqref="R66">
    <cfRule type="expression" dxfId="1048" priority="1050">
      <formula>"'=Y(G$3&gt;=$E3 , G$3&lt;=$F3)"</formula>
    </cfRule>
  </conditionalFormatting>
  <conditionalFormatting sqref="R66">
    <cfRule type="expression" dxfId="1047" priority="1049">
      <formula>"'=Y(G$3&gt;=$E3 , G$3&lt;=$F3)"</formula>
    </cfRule>
  </conditionalFormatting>
  <conditionalFormatting sqref="R66">
    <cfRule type="expression" dxfId="1046" priority="1048">
      <formula>"'=Y(G$3&gt;=$E3 , G$3&lt;=$F3)"</formula>
    </cfRule>
  </conditionalFormatting>
  <conditionalFormatting sqref="R66">
    <cfRule type="expression" dxfId="1045" priority="1047">
      <formula>"'=Y(G$3&gt;=$E3 , G$3&lt;=$F3)"</formula>
    </cfRule>
  </conditionalFormatting>
  <conditionalFormatting sqref="R66">
    <cfRule type="expression" dxfId="1044" priority="1046">
      <formula>"'=Y(G$3&gt;=$E3 , G$3&lt;=$F3)"</formula>
    </cfRule>
  </conditionalFormatting>
  <conditionalFormatting sqref="R66">
    <cfRule type="expression" dxfId="1043" priority="1045">
      <formula>"'=Y(G$3&gt;=$E3 , G$3&lt;=$F3)"</formula>
    </cfRule>
  </conditionalFormatting>
  <conditionalFormatting sqref="R66">
    <cfRule type="expression" dxfId="1042" priority="1044">
      <formula>"'=Y(G$3&gt;=$E3 , G$3&lt;=$F3)"</formula>
    </cfRule>
  </conditionalFormatting>
  <conditionalFormatting sqref="R66">
    <cfRule type="expression" dxfId="1041" priority="1043">
      <formula>"'=Y(G$3&gt;=$E3 , G$3&lt;=$F3)"</formula>
    </cfRule>
  </conditionalFormatting>
  <conditionalFormatting sqref="R66">
    <cfRule type="expression" dxfId="1040" priority="1042">
      <formula>"'=Y(G$3&gt;=$E3 , G$3&lt;=$F3)"</formula>
    </cfRule>
  </conditionalFormatting>
  <conditionalFormatting sqref="R66">
    <cfRule type="expression" dxfId="1039" priority="1041">
      <formula>"'=Y(G$3&gt;=$E3 , G$3&lt;=$F3)"</formula>
    </cfRule>
  </conditionalFormatting>
  <conditionalFormatting sqref="R66">
    <cfRule type="expression" dxfId="1038" priority="1040">
      <formula>"'=Y(G$3&gt;=$E3 , G$3&lt;=$F3)"</formula>
    </cfRule>
  </conditionalFormatting>
  <conditionalFormatting sqref="R66">
    <cfRule type="expression" dxfId="1037" priority="1039">
      <formula>"'=Y(G$3&gt;=$E3 , G$3&lt;=$F3)"</formula>
    </cfRule>
  </conditionalFormatting>
  <conditionalFormatting sqref="R66">
    <cfRule type="expression" dxfId="1036" priority="1038">
      <formula>"'=Y(G$3&gt;=$E3 , G$3&lt;=$F3)"</formula>
    </cfRule>
  </conditionalFormatting>
  <conditionalFormatting sqref="R66">
    <cfRule type="expression" dxfId="1035" priority="1037">
      <formula>"'=Y(G$3&gt;=$E3 , G$3&lt;=$F3)"</formula>
    </cfRule>
  </conditionalFormatting>
  <conditionalFormatting sqref="R66">
    <cfRule type="expression" dxfId="1034" priority="1036">
      <formula>"'=Y(G$3&gt;=$E3 , G$3&lt;=$F3)"</formula>
    </cfRule>
  </conditionalFormatting>
  <conditionalFormatting sqref="R66">
    <cfRule type="expression" dxfId="1033" priority="1035">
      <formula>"'=Y(G$3&gt;=$E3 , G$3&lt;=$F3)"</formula>
    </cfRule>
  </conditionalFormatting>
  <conditionalFormatting sqref="S66">
    <cfRule type="expression" dxfId="1032" priority="1034">
      <formula>"'=Y(G$3&gt;=$E3 , G$3&lt;=$F3)"</formula>
    </cfRule>
  </conditionalFormatting>
  <conditionalFormatting sqref="S66">
    <cfRule type="expression" dxfId="1031" priority="1033">
      <formula>"'=Y(G$3&gt;=$E3 , G$3&lt;=$F3)"</formula>
    </cfRule>
  </conditionalFormatting>
  <conditionalFormatting sqref="S66">
    <cfRule type="expression" dxfId="1030" priority="1032">
      <formula>"'=Y(G$3&gt;=$E3 , G$3&lt;=$F3)"</formula>
    </cfRule>
  </conditionalFormatting>
  <conditionalFormatting sqref="S66">
    <cfRule type="expression" dxfId="1029" priority="1031">
      <formula>"'=Y(G$3&gt;=$E3 , G$3&lt;=$F3)"</formula>
    </cfRule>
  </conditionalFormatting>
  <conditionalFormatting sqref="S66">
    <cfRule type="expression" dxfId="1028" priority="1030">
      <formula>"'=Y(G$3&gt;=$E3 , G$3&lt;=$F3)"</formula>
    </cfRule>
  </conditionalFormatting>
  <conditionalFormatting sqref="S66">
    <cfRule type="expression" dxfId="1027" priority="1029">
      <formula>"'=Y(G$3&gt;=$E3 , G$3&lt;=$F3)"</formula>
    </cfRule>
  </conditionalFormatting>
  <conditionalFormatting sqref="S66">
    <cfRule type="expression" dxfId="1026" priority="1028">
      <formula>"'=Y(G$3&gt;=$E3 , G$3&lt;=$F3)"</formula>
    </cfRule>
  </conditionalFormatting>
  <conditionalFormatting sqref="S66">
    <cfRule type="expression" dxfId="1025" priority="1027">
      <formula>"'=Y(G$3&gt;=$E3 , G$3&lt;=$F3)"</formula>
    </cfRule>
  </conditionalFormatting>
  <conditionalFormatting sqref="S66">
    <cfRule type="expression" dxfId="1024" priority="1026">
      <formula>"'=Y(G$3&gt;=$E3 , G$3&lt;=$F3)"</formula>
    </cfRule>
  </conditionalFormatting>
  <conditionalFormatting sqref="S66">
    <cfRule type="expression" dxfId="1023" priority="1025">
      <formula>"'=Y(G$3&gt;=$E3 , G$3&lt;=$F3)"</formula>
    </cfRule>
  </conditionalFormatting>
  <conditionalFormatting sqref="S66">
    <cfRule type="expression" dxfId="1022" priority="1024">
      <formula>"'=Y(G$3&gt;=$E3 , G$3&lt;=$F3)"</formula>
    </cfRule>
  </conditionalFormatting>
  <conditionalFormatting sqref="S66">
    <cfRule type="expression" dxfId="1021" priority="1023">
      <formula>"'=Y(G$3&gt;=$E3 , G$3&lt;=$F3)"</formula>
    </cfRule>
  </conditionalFormatting>
  <conditionalFormatting sqref="S66">
    <cfRule type="expression" dxfId="1020" priority="1022">
      <formula>"'=Y(G$3&gt;=$E3 , G$3&lt;=$F3)"</formula>
    </cfRule>
  </conditionalFormatting>
  <conditionalFormatting sqref="S66">
    <cfRule type="expression" dxfId="1019" priority="1021">
      <formula>"'=Y(G$3&gt;=$E3 , G$3&lt;=$F3)"</formula>
    </cfRule>
  </conditionalFormatting>
  <conditionalFormatting sqref="S66">
    <cfRule type="expression" dxfId="1018" priority="1020">
      <formula>"'=Y(G$3&gt;=$E3 , G$3&lt;=$F3)"</formula>
    </cfRule>
  </conditionalFormatting>
  <conditionalFormatting sqref="S66">
    <cfRule type="expression" dxfId="1017" priority="1019">
      <formula>"'=Y(G$3&gt;=$E3 , G$3&lt;=$F3)"</formula>
    </cfRule>
  </conditionalFormatting>
  <conditionalFormatting sqref="S66">
    <cfRule type="expression" dxfId="1016" priority="1018">
      <formula>"'=Y(G$3&gt;=$E3 , G$3&lt;=$F3)"</formula>
    </cfRule>
  </conditionalFormatting>
  <conditionalFormatting sqref="S66">
    <cfRule type="expression" dxfId="1015" priority="1017">
      <formula>"'=Y(G$3&gt;=$E3 , G$3&lt;=$F3)"</formula>
    </cfRule>
  </conditionalFormatting>
  <conditionalFormatting sqref="S66">
    <cfRule type="expression" dxfId="1014" priority="1016">
      <formula>"'=Y(G$3&gt;=$E3 , G$3&lt;=$F3)"</formula>
    </cfRule>
  </conditionalFormatting>
  <conditionalFormatting sqref="S66">
    <cfRule type="expression" dxfId="1013" priority="1015">
      <formula>"'=Y(G$3&gt;=$E3 , G$3&lt;=$F3)"</formula>
    </cfRule>
  </conditionalFormatting>
  <conditionalFormatting sqref="S66">
    <cfRule type="expression" dxfId="1012" priority="1014">
      <formula>"'=Y(G$3&gt;=$E3 , G$3&lt;=$F3)"</formula>
    </cfRule>
  </conditionalFormatting>
  <conditionalFormatting sqref="S66">
    <cfRule type="expression" dxfId="1011" priority="1013">
      <formula>"'=Y(G$3&gt;=$E3 , G$3&lt;=$F3)"</formula>
    </cfRule>
  </conditionalFormatting>
  <conditionalFormatting sqref="S66">
    <cfRule type="expression" dxfId="1010" priority="1012">
      <formula>"'=Y(G$3&gt;=$E3 , G$3&lt;=$F3)"</formula>
    </cfRule>
  </conditionalFormatting>
  <conditionalFormatting sqref="S66">
    <cfRule type="expression" dxfId="1009" priority="1011">
      <formula>"'=Y(G$3&gt;=$E3 , G$3&lt;=$F3)"</formula>
    </cfRule>
  </conditionalFormatting>
  <conditionalFormatting sqref="S66">
    <cfRule type="expression" dxfId="1008" priority="1010">
      <formula>"'=Y(G$3&gt;=$E3 , G$3&lt;=$F3)"</formula>
    </cfRule>
  </conditionalFormatting>
  <conditionalFormatting sqref="S66">
    <cfRule type="expression" dxfId="1007" priority="1009">
      <formula>"'=Y(G$3&gt;=$E3 , G$3&lt;=$F3)"</formula>
    </cfRule>
  </conditionalFormatting>
  <conditionalFormatting sqref="S66">
    <cfRule type="expression" dxfId="1006" priority="1008">
      <formula>"'=Y(G$3&gt;=$E3 , G$3&lt;=$F3)"</formula>
    </cfRule>
  </conditionalFormatting>
  <conditionalFormatting sqref="S66">
    <cfRule type="expression" dxfId="1005" priority="1007">
      <formula>"'=Y(G$3&gt;=$E3 , G$3&lt;=$F3)"</formula>
    </cfRule>
  </conditionalFormatting>
  <conditionalFormatting sqref="S66">
    <cfRule type="expression" dxfId="1004" priority="1006">
      <formula>"'=Y(G$3&gt;=$E3 , G$3&lt;=$F3)"</formula>
    </cfRule>
  </conditionalFormatting>
  <conditionalFormatting sqref="S66">
    <cfRule type="expression" dxfId="1003" priority="1005">
      <formula>"'=Y(G$3&gt;=$E3 , G$3&lt;=$F3)"</formula>
    </cfRule>
  </conditionalFormatting>
  <conditionalFormatting sqref="S66">
    <cfRule type="expression" dxfId="1002" priority="1004">
      <formula>"'=Y(G$3&gt;=$E3 , G$3&lt;=$F3)"</formula>
    </cfRule>
  </conditionalFormatting>
  <conditionalFormatting sqref="S66">
    <cfRule type="expression" dxfId="1001" priority="1003">
      <formula>"'=Y(G$3&gt;=$E3 , G$3&lt;=$F3)"</formula>
    </cfRule>
  </conditionalFormatting>
  <conditionalFormatting sqref="S66">
    <cfRule type="expression" dxfId="1000" priority="1002">
      <formula>"'=Y(G$3&gt;=$E3 , G$3&lt;=$F3)"</formula>
    </cfRule>
  </conditionalFormatting>
  <conditionalFormatting sqref="S66">
    <cfRule type="expression" dxfId="999" priority="1001">
      <formula>"'=Y(G$3&gt;=$E3 , G$3&lt;=$F3)"</formula>
    </cfRule>
  </conditionalFormatting>
  <conditionalFormatting sqref="S66">
    <cfRule type="expression" dxfId="998" priority="1000">
      <formula>"'=Y(G$3&gt;=$E3 , G$3&lt;=$F3)"</formula>
    </cfRule>
  </conditionalFormatting>
  <conditionalFormatting sqref="S66">
    <cfRule type="expression" dxfId="997" priority="999">
      <formula>"'=Y(G$3&gt;=$E3 , G$3&lt;=$F3)"</formula>
    </cfRule>
  </conditionalFormatting>
  <conditionalFormatting sqref="S66">
    <cfRule type="expression" dxfId="996" priority="998">
      <formula>"'=Y(G$3&gt;=$E3 , G$3&lt;=$F3)"</formula>
    </cfRule>
  </conditionalFormatting>
  <conditionalFormatting sqref="S66">
    <cfRule type="expression" dxfId="995" priority="997">
      <formula>"'=Y(G$3&gt;=$E3 , G$3&lt;=$F3)"</formula>
    </cfRule>
  </conditionalFormatting>
  <conditionalFormatting sqref="S66">
    <cfRule type="expression" dxfId="994" priority="996">
      <formula>"'=Y(G$3&gt;=$E3 , G$3&lt;=$F3)"</formula>
    </cfRule>
  </conditionalFormatting>
  <conditionalFormatting sqref="S66">
    <cfRule type="expression" dxfId="993" priority="995">
      <formula>"'=Y(G$3&gt;=$E3 , G$3&lt;=$F3)"</formula>
    </cfRule>
  </conditionalFormatting>
  <conditionalFormatting sqref="S66">
    <cfRule type="expression" dxfId="992" priority="994">
      <formula>"'=Y(G$3&gt;=$E3 , G$3&lt;=$F3)"</formula>
    </cfRule>
  </conditionalFormatting>
  <conditionalFormatting sqref="S66">
    <cfRule type="expression" dxfId="991" priority="993">
      <formula>"'=Y(G$3&gt;=$E3 , G$3&lt;=$F3)"</formula>
    </cfRule>
  </conditionalFormatting>
  <conditionalFormatting sqref="S66">
    <cfRule type="expression" dxfId="990" priority="992">
      <formula>"'=Y(G$3&gt;=$E3 , G$3&lt;=$F3)"</formula>
    </cfRule>
  </conditionalFormatting>
  <conditionalFormatting sqref="S66">
    <cfRule type="expression" dxfId="989" priority="991">
      <formula>"'=Y(G$3&gt;=$E3 , G$3&lt;=$F3)"</formula>
    </cfRule>
  </conditionalFormatting>
  <conditionalFormatting sqref="S66">
    <cfRule type="expression" dxfId="988" priority="990">
      <formula>"'=Y(G$3&gt;=$E3 , G$3&lt;=$F3)"</formula>
    </cfRule>
  </conditionalFormatting>
  <conditionalFormatting sqref="S66">
    <cfRule type="expression" dxfId="987" priority="989">
      <formula>"'=Y(G$3&gt;=$E3 , G$3&lt;=$F3)"</formula>
    </cfRule>
  </conditionalFormatting>
  <conditionalFormatting sqref="S66">
    <cfRule type="expression" dxfId="986" priority="988">
      <formula>"'=Y(G$3&gt;=$E3 , G$3&lt;=$F3)"</formula>
    </cfRule>
  </conditionalFormatting>
  <conditionalFormatting sqref="S66">
    <cfRule type="expression" dxfId="985" priority="987">
      <formula>"'=Y(G$3&gt;=$E3 , G$3&lt;=$F3)"</formula>
    </cfRule>
  </conditionalFormatting>
  <conditionalFormatting sqref="S66">
    <cfRule type="expression" dxfId="984" priority="986">
      <formula>"'=Y(G$3&gt;=$E3 , G$3&lt;=$F3)"</formula>
    </cfRule>
  </conditionalFormatting>
  <conditionalFormatting sqref="S66">
    <cfRule type="expression" dxfId="983" priority="985">
      <formula>"'=Y(G$3&gt;=$E3 , G$3&lt;=$F3)"</formula>
    </cfRule>
  </conditionalFormatting>
  <conditionalFormatting sqref="S66">
    <cfRule type="expression" dxfId="982" priority="984">
      <formula>"'=Y(G$3&gt;=$E3 , G$3&lt;=$F3)"</formula>
    </cfRule>
  </conditionalFormatting>
  <conditionalFormatting sqref="S66">
    <cfRule type="expression" dxfId="981" priority="983">
      <formula>"'=Y(G$3&gt;=$E3 , G$3&lt;=$F3)"</formula>
    </cfRule>
  </conditionalFormatting>
  <conditionalFormatting sqref="S66">
    <cfRule type="expression" dxfId="980" priority="982">
      <formula>"'=Y(G$3&gt;=$E3 , G$3&lt;=$F3)"</formula>
    </cfRule>
  </conditionalFormatting>
  <conditionalFormatting sqref="S66">
    <cfRule type="expression" dxfId="979" priority="981">
      <formula>"'=Y(G$3&gt;=$E3 , G$3&lt;=$F3)"</formula>
    </cfRule>
  </conditionalFormatting>
  <conditionalFormatting sqref="S66">
    <cfRule type="expression" dxfId="978" priority="980">
      <formula>"'=Y(G$3&gt;=$E3 , G$3&lt;=$F3)"</formula>
    </cfRule>
  </conditionalFormatting>
  <conditionalFormatting sqref="S66">
    <cfRule type="expression" dxfId="977" priority="979">
      <formula>"'=Y(G$3&gt;=$E3 , G$3&lt;=$F3)"</formula>
    </cfRule>
  </conditionalFormatting>
  <conditionalFormatting sqref="S66">
    <cfRule type="expression" dxfId="976" priority="978">
      <formula>"'=Y(G$3&gt;=$E3 , G$3&lt;=$F3)"</formula>
    </cfRule>
  </conditionalFormatting>
  <conditionalFormatting sqref="S66">
    <cfRule type="expression" dxfId="975" priority="977">
      <formula>"'=Y(G$3&gt;=$E3 , G$3&lt;=$F3)"</formula>
    </cfRule>
  </conditionalFormatting>
  <conditionalFormatting sqref="T66">
    <cfRule type="expression" dxfId="974" priority="976">
      <formula>"'=Y(G$3&gt;=$E3 , G$3&lt;=$F3)"</formula>
    </cfRule>
  </conditionalFormatting>
  <conditionalFormatting sqref="T66">
    <cfRule type="expression" dxfId="973" priority="975">
      <formula>"'=Y(G$3&gt;=$E3 , G$3&lt;=$F3)"</formula>
    </cfRule>
  </conditionalFormatting>
  <conditionalFormatting sqref="T66">
    <cfRule type="expression" dxfId="972" priority="974">
      <formula>"'=Y(G$3&gt;=$E3 , G$3&lt;=$F3)"</formula>
    </cfRule>
  </conditionalFormatting>
  <conditionalFormatting sqref="T66">
    <cfRule type="expression" dxfId="971" priority="973">
      <formula>"'=Y(G$3&gt;=$E3 , G$3&lt;=$F3)"</formula>
    </cfRule>
  </conditionalFormatting>
  <conditionalFormatting sqref="T66">
    <cfRule type="expression" dxfId="970" priority="972">
      <formula>"'=Y(G$3&gt;=$E3 , G$3&lt;=$F3)"</formula>
    </cfRule>
  </conditionalFormatting>
  <conditionalFormatting sqref="T66">
    <cfRule type="expression" dxfId="969" priority="971">
      <formula>"'=Y(G$3&gt;=$E3 , G$3&lt;=$F3)"</formula>
    </cfRule>
  </conditionalFormatting>
  <conditionalFormatting sqref="T66">
    <cfRule type="expression" dxfId="968" priority="970">
      <formula>"'=Y(G$3&gt;=$E3 , G$3&lt;=$F3)"</formula>
    </cfRule>
  </conditionalFormatting>
  <conditionalFormatting sqref="T66">
    <cfRule type="expression" dxfId="967" priority="969">
      <formula>"'=Y(G$3&gt;=$E3 , G$3&lt;=$F3)"</formula>
    </cfRule>
  </conditionalFormatting>
  <conditionalFormatting sqref="T66">
    <cfRule type="expression" dxfId="966" priority="968">
      <formula>"'=Y(G$3&gt;=$E3 , G$3&lt;=$F3)"</formula>
    </cfRule>
  </conditionalFormatting>
  <conditionalFormatting sqref="T66">
    <cfRule type="expression" dxfId="965" priority="967">
      <formula>"'=Y(G$3&gt;=$E3 , G$3&lt;=$F3)"</formula>
    </cfRule>
  </conditionalFormatting>
  <conditionalFormatting sqref="T66">
    <cfRule type="expression" dxfId="964" priority="966">
      <formula>"'=Y(G$3&gt;=$E3 , G$3&lt;=$F3)"</formula>
    </cfRule>
  </conditionalFormatting>
  <conditionalFormatting sqref="T66">
    <cfRule type="expression" dxfId="963" priority="965">
      <formula>"'=Y(G$3&gt;=$E3 , G$3&lt;=$F3)"</formula>
    </cfRule>
  </conditionalFormatting>
  <conditionalFormatting sqref="T66">
    <cfRule type="expression" dxfId="962" priority="964">
      <formula>"'=Y(G$3&gt;=$E3 , G$3&lt;=$F3)"</formula>
    </cfRule>
  </conditionalFormatting>
  <conditionalFormatting sqref="T66">
    <cfRule type="expression" dxfId="961" priority="963">
      <formula>"'=Y(G$3&gt;=$E3 , G$3&lt;=$F3)"</formula>
    </cfRule>
  </conditionalFormatting>
  <conditionalFormatting sqref="T66">
    <cfRule type="expression" dxfId="960" priority="962">
      <formula>"'=Y(G$3&gt;=$E3 , G$3&lt;=$F3)"</formula>
    </cfRule>
  </conditionalFormatting>
  <conditionalFormatting sqref="T66">
    <cfRule type="expression" dxfId="959" priority="961">
      <formula>"'=Y(G$3&gt;=$E3 , G$3&lt;=$F3)"</formula>
    </cfRule>
  </conditionalFormatting>
  <conditionalFormatting sqref="T66">
    <cfRule type="expression" dxfId="958" priority="960">
      <formula>"'=Y(G$3&gt;=$E3 , G$3&lt;=$F3)"</formula>
    </cfRule>
  </conditionalFormatting>
  <conditionalFormatting sqref="T66">
    <cfRule type="expression" dxfId="957" priority="959">
      <formula>"'=Y(G$3&gt;=$E3 , G$3&lt;=$F3)"</formula>
    </cfRule>
  </conditionalFormatting>
  <conditionalFormatting sqref="T66">
    <cfRule type="expression" dxfId="956" priority="958">
      <formula>"'=Y(G$3&gt;=$E3 , G$3&lt;=$F3)"</formula>
    </cfRule>
  </conditionalFormatting>
  <conditionalFormatting sqref="T66">
    <cfRule type="expression" dxfId="955" priority="957">
      <formula>"'=Y(G$3&gt;=$E3 , G$3&lt;=$F3)"</formula>
    </cfRule>
  </conditionalFormatting>
  <conditionalFormatting sqref="T66">
    <cfRule type="expression" dxfId="954" priority="956">
      <formula>"'=Y(G$3&gt;=$E3 , G$3&lt;=$F3)"</formula>
    </cfRule>
  </conditionalFormatting>
  <conditionalFormatting sqref="T66">
    <cfRule type="expression" dxfId="953" priority="955">
      <formula>"'=Y(G$3&gt;=$E3 , G$3&lt;=$F3)"</formula>
    </cfRule>
  </conditionalFormatting>
  <conditionalFormatting sqref="T66">
    <cfRule type="expression" dxfId="952" priority="954">
      <formula>"'=Y(G$3&gt;=$E3 , G$3&lt;=$F3)"</formula>
    </cfRule>
  </conditionalFormatting>
  <conditionalFormatting sqref="T66">
    <cfRule type="expression" dxfId="951" priority="953">
      <formula>"'=Y(G$3&gt;=$E3 , G$3&lt;=$F3)"</formula>
    </cfRule>
  </conditionalFormatting>
  <conditionalFormatting sqref="T66">
    <cfRule type="expression" dxfId="950" priority="952">
      <formula>"'=Y(G$3&gt;=$E3 , G$3&lt;=$F3)"</formula>
    </cfRule>
  </conditionalFormatting>
  <conditionalFormatting sqref="T66">
    <cfRule type="expression" dxfId="949" priority="951">
      <formula>"'=Y(G$3&gt;=$E3 , G$3&lt;=$F3)"</formula>
    </cfRule>
  </conditionalFormatting>
  <conditionalFormatting sqref="T66">
    <cfRule type="expression" dxfId="948" priority="950">
      <formula>"'=Y(G$3&gt;=$E3 , G$3&lt;=$F3)"</formula>
    </cfRule>
  </conditionalFormatting>
  <conditionalFormatting sqref="T66">
    <cfRule type="expression" dxfId="947" priority="949">
      <formula>"'=Y(G$3&gt;=$E3 , G$3&lt;=$F3)"</formula>
    </cfRule>
  </conditionalFormatting>
  <conditionalFormatting sqref="T66">
    <cfRule type="expression" dxfId="946" priority="948">
      <formula>"'=Y(G$3&gt;=$E3 , G$3&lt;=$F3)"</formula>
    </cfRule>
  </conditionalFormatting>
  <conditionalFormatting sqref="T66">
    <cfRule type="expression" dxfId="945" priority="947">
      <formula>"'=Y(G$3&gt;=$E3 , G$3&lt;=$F3)"</formula>
    </cfRule>
  </conditionalFormatting>
  <conditionalFormatting sqref="T66">
    <cfRule type="expression" dxfId="944" priority="946">
      <formula>"'=Y(G$3&gt;=$E3 , G$3&lt;=$F3)"</formula>
    </cfRule>
  </conditionalFormatting>
  <conditionalFormatting sqref="T66">
    <cfRule type="expression" dxfId="943" priority="945">
      <formula>"'=Y(G$3&gt;=$E3 , G$3&lt;=$F3)"</formula>
    </cfRule>
  </conditionalFormatting>
  <conditionalFormatting sqref="T66">
    <cfRule type="expression" dxfId="942" priority="944">
      <formula>"'=Y(G$3&gt;=$E3 , G$3&lt;=$F3)"</formula>
    </cfRule>
  </conditionalFormatting>
  <conditionalFormatting sqref="T66">
    <cfRule type="expression" dxfId="941" priority="943">
      <formula>"'=Y(G$3&gt;=$E3 , G$3&lt;=$F3)"</formula>
    </cfRule>
  </conditionalFormatting>
  <conditionalFormatting sqref="T66">
    <cfRule type="expression" dxfId="940" priority="942">
      <formula>"'=Y(G$3&gt;=$E3 , G$3&lt;=$F3)"</formula>
    </cfRule>
  </conditionalFormatting>
  <conditionalFormatting sqref="T66">
    <cfRule type="expression" dxfId="939" priority="941">
      <formula>"'=Y(G$3&gt;=$E3 , G$3&lt;=$F3)"</formula>
    </cfRule>
  </conditionalFormatting>
  <conditionalFormatting sqref="T66">
    <cfRule type="expression" dxfId="938" priority="940">
      <formula>"'=Y(G$3&gt;=$E3 , G$3&lt;=$F3)"</formula>
    </cfRule>
  </conditionalFormatting>
  <conditionalFormatting sqref="T66">
    <cfRule type="expression" dxfId="937" priority="939">
      <formula>"'=Y(G$3&gt;=$E3 , G$3&lt;=$F3)"</formula>
    </cfRule>
  </conditionalFormatting>
  <conditionalFormatting sqref="T66">
    <cfRule type="expression" dxfId="936" priority="938">
      <formula>"'=Y(G$3&gt;=$E3 , G$3&lt;=$F3)"</formula>
    </cfRule>
  </conditionalFormatting>
  <conditionalFormatting sqref="T66">
    <cfRule type="expression" dxfId="935" priority="937">
      <formula>"'=Y(G$3&gt;=$E3 , G$3&lt;=$F3)"</formula>
    </cfRule>
  </conditionalFormatting>
  <conditionalFormatting sqref="T66">
    <cfRule type="expression" dxfId="934" priority="936">
      <formula>"'=Y(G$3&gt;=$E3 , G$3&lt;=$F3)"</formula>
    </cfRule>
  </conditionalFormatting>
  <conditionalFormatting sqref="T66">
    <cfRule type="expression" dxfId="933" priority="935">
      <formula>"'=Y(G$3&gt;=$E3 , G$3&lt;=$F3)"</formula>
    </cfRule>
  </conditionalFormatting>
  <conditionalFormatting sqref="T66">
    <cfRule type="expression" dxfId="932" priority="934">
      <formula>"'=Y(G$3&gt;=$E3 , G$3&lt;=$F3)"</formula>
    </cfRule>
  </conditionalFormatting>
  <conditionalFormatting sqref="T66">
    <cfRule type="expression" dxfId="931" priority="933">
      <formula>"'=Y(G$3&gt;=$E3 , G$3&lt;=$F3)"</formula>
    </cfRule>
  </conditionalFormatting>
  <conditionalFormatting sqref="T66">
    <cfRule type="expression" dxfId="930" priority="932">
      <formula>"'=Y(G$3&gt;=$E3 , G$3&lt;=$F3)"</formula>
    </cfRule>
  </conditionalFormatting>
  <conditionalFormatting sqref="T66">
    <cfRule type="expression" dxfId="929" priority="931">
      <formula>"'=Y(G$3&gt;=$E3 , G$3&lt;=$F3)"</formula>
    </cfRule>
  </conditionalFormatting>
  <conditionalFormatting sqref="T66">
    <cfRule type="expression" dxfId="928" priority="930">
      <formula>"'=Y(G$3&gt;=$E3 , G$3&lt;=$F3)"</formula>
    </cfRule>
  </conditionalFormatting>
  <conditionalFormatting sqref="T66">
    <cfRule type="expression" dxfId="927" priority="929">
      <formula>"'=Y(G$3&gt;=$E3 , G$3&lt;=$F3)"</formula>
    </cfRule>
  </conditionalFormatting>
  <conditionalFormatting sqref="T66">
    <cfRule type="expression" dxfId="926" priority="928">
      <formula>"'=Y(G$3&gt;=$E3 , G$3&lt;=$F3)"</formula>
    </cfRule>
  </conditionalFormatting>
  <conditionalFormatting sqref="T66">
    <cfRule type="expression" dxfId="925" priority="927">
      <formula>"'=Y(G$3&gt;=$E3 , G$3&lt;=$F3)"</formula>
    </cfRule>
  </conditionalFormatting>
  <conditionalFormatting sqref="T66">
    <cfRule type="expression" dxfId="924" priority="926">
      <formula>"'=Y(G$3&gt;=$E3 , G$3&lt;=$F3)"</formula>
    </cfRule>
  </conditionalFormatting>
  <conditionalFormatting sqref="T66">
    <cfRule type="expression" dxfId="923" priority="925">
      <formula>"'=Y(G$3&gt;=$E3 , G$3&lt;=$F3)"</formula>
    </cfRule>
  </conditionalFormatting>
  <conditionalFormatting sqref="T66">
    <cfRule type="expression" dxfId="922" priority="924">
      <formula>"'=Y(G$3&gt;=$E3 , G$3&lt;=$F3)"</formula>
    </cfRule>
  </conditionalFormatting>
  <conditionalFormatting sqref="T66">
    <cfRule type="expression" dxfId="921" priority="923">
      <formula>"'=Y(G$3&gt;=$E3 , G$3&lt;=$F3)"</formula>
    </cfRule>
  </conditionalFormatting>
  <conditionalFormatting sqref="T66">
    <cfRule type="expression" dxfId="920" priority="922">
      <formula>"'=Y(G$3&gt;=$E3 , G$3&lt;=$F3)"</formula>
    </cfRule>
  </conditionalFormatting>
  <conditionalFormatting sqref="T66">
    <cfRule type="expression" dxfId="919" priority="921">
      <formula>"'=Y(G$3&gt;=$E3 , G$3&lt;=$F3)"</formula>
    </cfRule>
  </conditionalFormatting>
  <conditionalFormatting sqref="T66">
    <cfRule type="expression" dxfId="918" priority="920">
      <formula>"'=Y(G$3&gt;=$E3 , G$3&lt;=$F3)"</formula>
    </cfRule>
  </conditionalFormatting>
  <conditionalFormatting sqref="T66">
    <cfRule type="expression" dxfId="917" priority="919">
      <formula>"'=Y(G$3&gt;=$E3 , G$3&lt;=$F3)"</formula>
    </cfRule>
  </conditionalFormatting>
  <conditionalFormatting sqref="U66">
    <cfRule type="expression" dxfId="916" priority="918">
      <formula>"'=Y(G$3&gt;=$E3 , G$3&lt;=$F3)"</formula>
    </cfRule>
  </conditionalFormatting>
  <conditionalFormatting sqref="U66">
    <cfRule type="expression" dxfId="915" priority="917">
      <formula>"'=Y(G$3&gt;=$E3 , G$3&lt;=$F3)"</formula>
    </cfRule>
  </conditionalFormatting>
  <conditionalFormatting sqref="U66">
    <cfRule type="expression" dxfId="914" priority="916">
      <formula>"'=Y(G$3&gt;=$E3 , G$3&lt;=$F3)"</formula>
    </cfRule>
  </conditionalFormatting>
  <conditionalFormatting sqref="U66">
    <cfRule type="expression" dxfId="913" priority="915">
      <formula>"'=Y(G$3&gt;=$E3 , G$3&lt;=$F3)"</formula>
    </cfRule>
  </conditionalFormatting>
  <conditionalFormatting sqref="U66">
    <cfRule type="expression" dxfId="912" priority="914">
      <formula>"'=Y(G$3&gt;=$E3 , G$3&lt;=$F3)"</formula>
    </cfRule>
  </conditionalFormatting>
  <conditionalFormatting sqref="U66">
    <cfRule type="expression" dxfId="911" priority="913">
      <formula>"'=Y(G$3&gt;=$E3 , G$3&lt;=$F3)"</formula>
    </cfRule>
  </conditionalFormatting>
  <conditionalFormatting sqref="U66">
    <cfRule type="expression" dxfId="910" priority="912">
      <formula>"'=Y(G$3&gt;=$E3 , G$3&lt;=$F3)"</formula>
    </cfRule>
  </conditionalFormatting>
  <conditionalFormatting sqref="U66">
    <cfRule type="expression" dxfId="909" priority="911">
      <formula>"'=Y(G$3&gt;=$E3 , G$3&lt;=$F3)"</formula>
    </cfRule>
  </conditionalFormatting>
  <conditionalFormatting sqref="U66">
    <cfRule type="expression" dxfId="908" priority="910">
      <formula>"'=Y(G$3&gt;=$E3 , G$3&lt;=$F3)"</formula>
    </cfRule>
  </conditionalFormatting>
  <conditionalFormatting sqref="U66">
    <cfRule type="expression" dxfId="907" priority="909">
      <formula>"'=Y(G$3&gt;=$E3 , G$3&lt;=$F3)"</formula>
    </cfRule>
  </conditionalFormatting>
  <conditionalFormatting sqref="U66">
    <cfRule type="expression" dxfId="906" priority="908">
      <formula>"'=Y(G$3&gt;=$E3 , G$3&lt;=$F3)"</formula>
    </cfRule>
  </conditionalFormatting>
  <conditionalFormatting sqref="U66">
    <cfRule type="expression" dxfId="905" priority="907">
      <formula>"'=Y(G$3&gt;=$E3 , G$3&lt;=$F3)"</formula>
    </cfRule>
  </conditionalFormatting>
  <conditionalFormatting sqref="U66">
    <cfRule type="expression" dxfId="904" priority="906">
      <formula>"'=Y(G$3&gt;=$E3 , G$3&lt;=$F3)"</formula>
    </cfRule>
  </conditionalFormatting>
  <conditionalFormatting sqref="U66">
    <cfRule type="expression" dxfId="903" priority="905">
      <formula>"'=Y(G$3&gt;=$E3 , G$3&lt;=$F3)"</formula>
    </cfRule>
  </conditionalFormatting>
  <conditionalFormatting sqref="U66">
    <cfRule type="expression" dxfId="902" priority="904">
      <formula>"'=Y(G$3&gt;=$E3 , G$3&lt;=$F3)"</formula>
    </cfRule>
  </conditionalFormatting>
  <conditionalFormatting sqref="U66">
    <cfRule type="expression" dxfId="901" priority="903">
      <formula>"'=Y(G$3&gt;=$E3 , G$3&lt;=$F3)"</formula>
    </cfRule>
  </conditionalFormatting>
  <conditionalFormatting sqref="U66">
    <cfRule type="expression" dxfId="900" priority="902">
      <formula>"'=Y(G$3&gt;=$E3 , G$3&lt;=$F3)"</formula>
    </cfRule>
  </conditionalFormatting>
  <conditionalFormatting sqref="U66">
    <cfRule type="expression" dxfId="899" priority="901">
      <formula>"'=Y(G$3&gt;=$E3 , G$3&lt;=$F3)"</formula>
    </cfRule>
  </conditionalFormatting>
  <conditionalFormatting sqref="U66">
    <cfRule type="expression" dxfId="898" priority="900">
      <formula>"'=Y(G$3&gt;=$E3 , G$3&lt;=$F3)"</formula>
    </cfRule>
  </conditionalFormatting>
  <conditionalFormatting sqref="U66">
    <cfRule type="expression" dxfId="897" priority="899">
      <formula>"'=Y(G$3&gt;=$E3 , G$3&lt;=$F3)"</formula>
    </cfRule>
  </conditionalFormatting>
  <conditionalFormatting sqref="U66">
    <cfRule type="expression" dxfId="896" priority="898">
      <formula>"'=Y(G$3&gt;=$E3 , G$3&lt;=$F3)"</formula>
    </cfRule>
  </conditionalFormatting>
  <conditionalFormatting sqref="U66">
    <cfRule type="expression" dxfId="895" priority="897">
      <formula>"'=Y(G$3&gt;=$E3 , G$3&lt;=$F3)"</formula>
    </cfRule>
  </conditionalFormatting>
  <conditionalFormatting sqref="U66">
    <cfRule type="expression" dxfId="894" priority="896">
      <formula>"'=Y(G$3&gt;=$E3 , G$3&lt;=$F3)"</formula>
    </cfRule>
  </conditionalFormatting>
  <conditionalFormatting sqref="U66">
    <cfRule type="expression" dxfId="893" priority="895">
      <formula>"'=Y(G$3&gt;=$E3 , G$3&lt;=$F3)"</formula>
    </cfRule>
  </conditionalFormatting>
  <conditionalFormatting sqref="U66">
    <cfRule type="expression" dxfId="892" priority="894">
      <formula>"'=Y(G$3&gt;=$E3 , G$3&lt;=$F3)"</formula>
    </cfRule>
  </conditionalFormatting>
  <conditionalFormatting sqref="U66">
    <cfRule type="expression" dxfId="891" priority="893">
      <formula>"'=Y(G$3&gt;=$E3 , G$3&lt;=$F3)"</formula>
    </cfRule>
  </conditionalFormatting>
  <conditionalFormatting sqref="U66">
    <cfRule type="expression" dxfId="890" priority="892">
      <formula>"'=Y(G$3&gt;=$E3 , G$3&lt;=$F3)"</formula>
    </cfRule>
  </conditionalFormatting>
  <conditionalFormatting sqref="U66">
    <cfRule type="expression" dxfId="889" priority="891">
      <formula>"'=Y(G$3&gt;=$E3 , G$3&lt;=$F3)"</formula>
    </cfRule>
  </conditionalFormatting>
  <conditionalFormatting sqref="U66">
    <cfRule type="expression" dxfId="888" priority="890">
      <formula>"'=Y(G$3&gt;=$E3 , G$3&lt;=$F3)"</formula>
    </cfRule>
  </conditionalFormatting>
  <conditionalFormatting sqref="U66">
    <cfRule type="expression" dxfId="887" priority="889">
      <formula>"'=Y(G$3&gt;=$E3 , G$3&lt;=$F3)"</formula>
    </cfRule>
  </conditionalFormatting>
  <conditionalFormatting sqref="U66">
    <cfRule type="expression" dxfId="886" priority="888">
      <formula>"'=Y(G$3&gt;=$E3 , G$3&lt;=$F3)"</formula>
    </cfRule>
  </conditionalFormatting>
  <conditionalFormatting sqref="U66">
    <cfRule type="expression" dxfId="885" priority="887">
      <formula>"'=Y(G$3&gt;=$E3 , G$3&lt;=$F3)"</formula>
    </cfRule>
  </conditionalFormatting>
  <conditionalFormatting sqref="U66">
    <cfRule type="expression" dxfId="884" priority="886">
      <formula>"'=Y(G$3&gt;=$E3 , G$3&lt;=$F3)"</formula>
    </cfRule>
  </conditionalFormatting>
  <conditionalFormatting sqref="U66">
    <cfRule type="expression" dxfId="883" priority="885">
      <formula>"'=Y(G$3&gt;=$E3 , G$3&lt;=$F3)"</formula>
    </cfRule>
  </conditionalFormatting>
  <conditionalFormatting sqref="U66">
    <cfRule type="expression" dxfId="882" priority="884">
      <formula>"'=Y(G$3&gt;=$E3 , G$3&lt;=$F3)"</formula>
    </cfRule>
  </conditionalFormatting>
  <conditionalFormatting sqref="U66">
    <cfRule type="expression" dxfId="881" priority="883">
      <formula>"'=Y(G$3&gt;=$E3 , G$3&lt;=$F3)"</formula>
    </cfRule>
  </conditionalFormatting>
  <conditionalFormatting sqref="U66">
    <cfRule type="expression" dxfId="880" priority="882">
      <formula>"'=Y(G$3&gt;=$E3 , G$3&lt;=$F3)"</formula>
    </cfRule>
  </conditionalFormatting>
  <conditionalFormatting sqref="U66">
    <cfRule type="expression" dxfId="879" priority="881">
      <formula>"'=Y(G$3&gt;=$E3 , G$3&lt;=$F3)"</formula>
    </cfRule>
  </conditionalFormatting>
  <conditionalFormatting sqref="U66">
    <cfRule type="expression" dxfId="878" priority="880">
      <formula>"'=Y(G$3&gt;=$E3 , G$3&lt;=$F3)"</formula>
    </cfRule>
  </conditionalFormatting>
  <conditionalFormatting sqref="U66">
    <cfRule type="expression" dxfId="877" priority="879">
      <formula>"'=Y(G$3&gt;=$E3 , G$3&lt;=$F3)"</formula>
    </cfRule>
  </conditionalFormatting>
  <conditionalFormatting sqref="U66">
    <cfRule type="expression" dxfId="876" priority="878">
      <formula>"'=Y(G$3&gt;=$E3 , G$3&lt;=$F3)"</formula>
    </cfRule>
  </conditionalFormatting>
  <conditionalFormatting sqref="U66">
    <cfRule type="expression" dxfId="875" priority="877">
      <formula>"'=Y(G$3&gt;=$E3 , G$3&lt;=$F3)"</formula>
    </cfRule>
  </conditionalFormatting>
  <conditionalFormatting sqref="U66">
    <cfRule type="expression" dxfId="874" priority="876">
      <formula>"'=Y(G$3&gt;=$E3 , G$3&lt;=$F3)"</formula>
    </cfRule>
  </conditionalFormatting>
  <conditionalFormatting sqref="U66">
    <cfRule type="expression" dxfId="873" priority="875">
      <formula>"'=Y(G$3&gt;=$E3 , G$3&lt;=$F3)"</formula>
    </cfRule>
  </conditionalFormatting>
  <conditionalFormatting sqref="U66">
    <cfRule type="expression" dxfId="872" priority="874">
      <formula>"'=Y(G$3&gt;=$E3 , G$3&lt;=$F3)"</formula>
    </cfRule>
  </conditionalFormatting>
  <conditionalFormatting sqref="U66">
    <cfRule type="expression" dxfId="871" priority="873">
      <formula>"'=Y(G$3&gt;=$E3 , G$3&lt;=$F3)"</formula>
    </cfRule>
  </conditionalFormatting>
  <conditionalFormatting sqref="U66">
    <cfRule type="expression" dxfId="870" priority="872">
      <formula>"'=Y(G$3&gt;=$E3 , G$3&lt;=$F3)"</formula>
    </cfRule>
  </conditionalFormatting>
  <conditionalFormatting sqref="U66">
    <cfRule type="expression" dxfId="869" priority="871">
      <formula>"'=Y(G$3&gt;=$E3 , G$3&lt;=$F3)"</formula>
    </cfRule>
  </conditionalFormatting>
  <conditionalFormatting sqref="U66">
    <cfRule type="expression" dxfId="868" priority="870">
      <formula>"'=Y(G$3&gt;=$E3 , G$3&lt;=$F3)"</formula>
    </cfRule>
  </conditionalFormatting>
  <conditionalFormatting sqref="U66">
    <cfRule type="expression" dxfId="867" priority="869">
      <formula>"'=Y(G$3&gt;=$E3 , G$3&lt;=$F3)"</formula>
    </cfRule>
  </conditionalFormatting>
  <conditionalFormatting sqref="U66">
    <cfRule type="expression" dxfId="866" priority="868">
      <formula>"'=Y(G$3&gt;=$E3 , G$3&lt;=$F3)"</formula>
    </cfRule>
  </conditionalFormatting>
  <conditionalFormatting sqref="U66">
    <cfRule type="expression" dxfId="865" priority="867">
      <formula>"'=Y(G$3&gt;=$E3 , G$3&lt;=$F3)"</formula>
    </cfRule>
  </conditionalFormatting>
  <conditionalFormatting sqref="U66">
    <cfRule type="expression" dxfId="864" priority="866">
      <formula>"'=Y(G$3&gt;=$E3 , G$3&lt;=$F3)"</formula>
    </cfRule>
  </conditionalFormatting>
  <conditionalFormatting sqref="U66">
    <cfRule type="expression" dxfId="863" priority="865">
      <formula>"'=Y(G$3&gt;=$E3 , G$3&lt;=$F3)"</formula>
    </cfRule>
  </conditionalFormatting>
  <conditionalFormatting sqref="U66">
    <cfRule type="expression" dxfId="862" priority="864">
      <formula>"'=Y(G$3&gt;=$E3 , G$3&lt;=$F3)"</formula>
    </cfRule>
  </conditionalFormatting>
  <conditionalFormatting sqref="U66">
    <cfRule type="expression" dxfId="861" priority="863">
      <formula>"'=Y(G$3&gt;=$E3 , G$3&lt;=$F3)"</formula>
    </cfRule>
  </conditionalFormatting>
  <conditionalFormatting sqref="U66">
    <cfRule type="expression" dxfId="860" priority="862">
      <formula>"'=Y(G$3&gt;=$E3 , G$3&lt;=$F3)"</formula>
    </cfRule>
  </conditionalFormatting>
  <conditionalFormatting sqref="U66">
    <cfRule type="expression" dxfId="859" priority="861">
      <formula>"'=Y(G$3&gt;=$E3 , G$3&lt;=$F3)"</formula>
    </cfRule>
  </conditionalFormatting>
  <conditionalFormatting sqref="O10">
    <cfRule type="expression" dxfId="858" priority="860">
      <formula>"'=Y(G$3&gt;=$E3 , G$3&lt;=$F3)"</formula>
    </cfRule>
  </conditionalFormatting>
  <conditionalFormatting sqref="O10">
    <cfRule type="expression" dxfId="857" priority="859">
      <formula>"'=Y(G$3&gt;=$E3 , G$3&lt;=$F3)"</formula>
    </cfRule>
  </conditionalFormatting>
  <conditionalFormatting sqref="O10">
    <cfRule type="expression" dxfId="856" priority="858">
      <formula>"'=Y(G$3&gt;=$E3 , G$3&lt;=$F3)"</formula>
    </cfRule>
  </conditionalFormatting>
  <conditionalFormatting sqref="O10">
    <cfRule type="expression" dxfId="855" priority="857">
      <formula>"'=Y(G$3&gt;=$E3 , G$3&lt;=$F3)"</formula>
    </cfRule>
  </conditionalFormatting>
  <conditionalFormatting sqref="O10">
    <cfRule type="expression" dxfId="854" priority="856">
      <formula>"'=Y(G$3&gt;=$E3 , G$3&lt;=$F3)"</formula>
    </cfRule>
  </conditionalFormatting>
  <conditionalFormatting sqref="O10">
    <cfRule type="expression" dxfId="853" priority="855">
      <formula>"'=Y(G$3&gt;=$E3 , G$3&lt;=$F3)"</formula>
    </cfRule>
  </conditionalFormatting>
  <conditionalFormatting sqref="O10">
    <cfRule type="expression" dxfId="852" priority="854">
      <formula>"'=Y(G$3&gt;=$E3 , G$3&lt;=$F3)"</formula>
    </cfRule>
  </conditionalFormatting>
  <conditionalFormatting sqref="O10">
    <cfRule type="expression" dxfId="851" priority="853">
      <formula>"'=Y(G$3&gt;=$E3 , G$3&lt;=$F3)"</formula>
    </cfRule>
  </conditionalFormatting>
  <conditionalFormatting sqref="O10">
    <cfRule type="expression" dxfId="850" priority="852">
      <formula>"'=Y(G$3&gt;=$E3 , G$3&lt;=$F3)"</formula>
    </cfRule>
  </conditionalFormatting>
  <conditionalFormatting sqref="O10">
    <cfRule type="expression" dxfId="849" priority="851">
      <formula>"'=Y(G$3&gt;=$E3 , G$3&lt;=$F3)"</formula>
    </cfRule>
  </conditionalFormatting>
  <conditionalFormatting sqref="O10">
    <cfRule type="expression" dxfId="848" priority="850">
      <formula>"'=Y(G$3&gt;=$E3 , G$3&lt;=$F3)"</formula>
    </cfRule>
  </conditionalFormatting>
  <conditionalFormatting sqref="O10">
    <cfRule type="expression" dxfId="847" priority="849">
      <formula>"'=Y(G$3&gt;=$E3 , G$3&lt;=$F3)"</formula>
    </cfRule>
  </conditionalFormatting>
  <conditionalFormatting sqref="O10">
    <cfRule type="expression" dxfId="846" priority="848">
      <formula>"'=Y(G$3&gt;=$E3 , G$3&lt;=$F3)"</formula>
    </cfRule>
  </conditionalFormatting>
  <conditionalFormatting sqref="O10">
    <cfRule type="expression" dxfId="845" priority="847">
      <formula>"'=Y(G$3&gt;=$E3 , G$3&lt;=$F3)"</formula>
    </cfRule>
  </conditionalFormatting>
  <conditionalFormatting sqref="O10">
    <cfRule type="expression" dxfId="844" priority="846">
      <formula>"'=Y(G$3&gt;=$E3 , G$3&lt;=$F3)"</formula>
    </cfRule>
  </conditionalFormatting>
  <conditionalFormatting sqref="O10">
    <cfRule type="expression" dxfId="843" priority="845">
      <formula>"'=Y(G$3&gt;=$E3 , G$3&lt;=$F3)"</formula>
    </cfRule>
  </conditionalFormatting>
  <conditionalFormatting sqref="O10">
    <cfRule type="expression" dxfId="842" priority="844">
      <formula>"'=Y(G$3&gt;=$E3 , G$3&lt;=$F3)"</formula>
    </cfRule>
  </conditionalFormatting>
  <conditionalFormatting sqref="P10">
    <cfRule type="expression" dxfId="841" priority="843">
      <formula>"'=Y(G$3&gt;=$E3 , G$3&lt;=$F3)"</formula>
    </cfRule>
  </conditionalFormatting>
  <conditionalFormatting sqref="P10">
    <cfRule type="expression" dxfId="840" priority="842">
      <formula>"'=Y(G$3&gt;=$E3 , G$3&lt;=$F3)"</formula>
    </cfRule>
  </conditionalFormatting>
  <conditionalFormatting sqref="P10">
    <cfRule type="expression" dxfId="839" priority="841">
      <formula>"'=Y(G$3&gt;=$E3 , G$3&lt;=$F3)"</formula>
    </cfRule>
  </conditionalFormatting>
  <conditionalFormatting sqref="P10">
    <cfRule type="expression" dxfId="838" priority="840">
      <formula>"'=Y(G$3&gt;=$E3 , G$3&lt;=$F3)"</formula>
    </cfRule>
  </conditionalFormatting>
  <conditionalFormatting sqref="P10">
    <cfRule type="expression" dxfId="837" priority="839">
      <formula>"'=Y(G$3&gt;=$E3 , G$3&lt;=$F3)"</formula>
    </cfRule>
  </conditionalFormatting>
  <conditionalFormatting sqref="P10">
    <cfRule type="expression" dxfId="836" priority="838">
      <formula>"'=Y(G$3&gt;=$E3 , G$3&lt;=$F3)"</formula>
    </cfRule>
  </conditionalFormatting>
  <conditionalFormatting sqref="P10">
    <cfRule type="expression" dxfId="835" priority="837">
      <formula>"'=Y(G$3&gt;=$E3 , G$3&lt;=$F3)"</formula>
    </cfRule>
  </conditionalFormatting>
  <conditionalFormatting sqref="P10">
    <cfRule type="expression" dxfId="834" priority="836">
      <formula>"'=Y(G$3&gt;=$E3 , G$3&lt;=$F3)"</formula>
    </cfRule>
  </conditionalFormatting>
  <conditionalFormatting sqref="P10">
    <cfRule type="expression" dxfId="833" priority="835">
      <formula>"'=Y(G$3&gt;=$E3 , G$3&lt;=$F3)"</formula>
    </cfRule>
  </conditionalFormatting>
  <conditionalFormatting sqref="P10">
    <cfRule type="expression" dxfId="832" priority="834">
      <formula>"'=Y(G$3&gt;=$E3 , G$3&lt;=$F3)"</formula>
    </cfRule>
  </conditionalFormatting>
  <conditionalFormatting sqref="P10">
    <cfRule type="expression" dxfId="831" priority="833">
      <formula>"'=Y(G$3&gt;=$E3 , G$3&lt;=$F3)"</formula>
    </cfRule>
  </conditionalFormatting>
  <conditionalFormatting sqref="P10">
    <cfRule type="expression" dxfId="830" priority="832">
      <formula>"'=Y(G$3&gt;=$E3 , G$3&lt;=$F3)"</formula>
    </cfRule>
  </conditionalFormatting>
  <conditionalFormatting sqref="P10">
    <cfRule type="expression" dxfId="829" priority="831">
      <formula>"'=Y(G$3&gt;=$E3 , G$3&lt;=$F3)"</formula>
    </cfRule>
  </conditionalFormatting>
  <conditionalFormatting sqref="P10">
    <cfRule type="expression" dxfId="828" priority="830">
      <formula>"'=Y(G$3&gt;=$E3 , G$3&lt;=$F3)"</formula>
    </cfRule>
  </conditionalFormatting>
  <conditionalFormatting sqref="P10">
    <cfRule type="expression" dxfId="827" priority="829">
      <formula>"'=Y(G$3&gt;=$E3 , G$3&lt;=$F3)"</formula>
    </cfRule>
  </conditionalFormatting>
  <conditionalFormatting sqref="P10">
    <cfRule type="expression" dxfId="826" priority="828">
      <formula>"'=Y(G$3&gt;=$E3 , G$3&lt;=$F3)"</formula>
    </cfRule>
  </conditionalFormatting>
  <conditionalFormatting sqref="P10">
    <cfRule type="expression" dxfId="825" priority="827">
      <formula>"'=Y(G$3&gt;=$E3 , G$3&lt;=$F3)"</formula>
    </cfRule>
  </conditionalFormatting>
  <conditionalFormatting sqref="O28:P28">
    <cfRule type="expression" dxfId="824" priority="826">
      <formula>"'=Y(G$3&gt;=$E3 , G$3&lt;=$F3)"</formula>
    </cfRule>
  </conditionalFormatting>
  <conditionalFormatting sqref="O28:P28">
    <cfRule type="expression" dxfId="823" priority="825">
      <formula>"'=Y(G$3&gt;=$E3 , G$3&lt;=$F3)"</formula>
    </cfRule>
  </conditionalFormatting>
  <conditionalFormatting sqref="O28:P28">
    <cfRule type="expression" dxfId="822" priority="824">
      <formula>"'=Y(G$3&gt;=$E3 , G$3&lt;=$F3)"</formula>
    </cfRule>
  </conditionalFormatting>
  <conditionalFormatting sqref="O28:P28">
    <cfRule type="expression" dxfId="821" priority="823">
      <formula>"'=Y(G$3&gt;=$E3 , G$3&lt;=$F3)"</formula>
    </cfRule>
  </conditionalFormatting>
  <conditionalFormatting sqref="O28:P28">
    <cfRule type="expression" dxfId="820" priority="822">
      <formula>"'=Y(G$3&gt;=$E3 , G$3&lt;=$F3)"</formula>
    </cfRule>
  </conditionalFormatting>
  <conditionalFormatting sqref="O28:P28">
    <cfRule type="expression" dxfId="819" priority="821">
      <formula>"'=Y(G$3&gt;=$E3 , G$3&lt;=$F3)"</formula>
    </cfRule>
  </conditionalFormatting>
  <conditionalFormatting sqref="O28:P28">
    <cfRule type="expression" dxfId="818" priority="820">
      <formula>"'=Y(G$3&gt;=$E3 , G$3&lt;=$F3)"</formula>
    </cfRule>
  </conditionalFormatting>
  <conditionalFormatting sqref="O28:P28">
    <cfRule type="expression" dxfId="817" priority="819">
      <formula>"'=Y(G$3&gt;=$E3 , G$3&lt;=$F3)"</formula>
    </cfRule>
  </conditionalFormatting>
  <conditionalFormatting sqref="O28:P28">
    <cfRule type="expression" dxfId="816" priority="818">
      <formula>"'=Y(G$3&gt;=$E3 , G$3&lt;=$F3)"</formula>
    </cfRule>
  </conditionalFormatting>
  <conditionalFormatting sqref="O28:P28">
    <cfRule type="expression" dxfId="815" priority="817">
      <formula>"'=Y(G$3&gt;=$E3 , G$3&lt;=$F3)"</formula>
    </cfRule>
  </conditionalFormatting>
  <conditionalFormatting sqref="O28:P28">
    <cfRule type="expression" dxfId="814" priority="816">
      <formula>"'=Y(G$3&gt;=$E3 , G$3&lt;=$F3)"</formula>
    </cfRule>
  </conditionalFormatting>
  <conditionalFormatting sqref="O28:P28">
    <cfRule type="expression" dxfId="813" priority="815">
      <formula>"'=Y(G$3&gt;=$E3 , G$3&lt;=$F3)"</formula>
    </cfRule>
  </conditionalFormatting>
  <conditionalFormatting sqref="O28:P28">
    <cfRule type="expression" dxfId="812" priority="814">
      <formula>"'=Y(G$3&gt;=$E3 , G$3&lt;=$F3)"</formula>
    </cfRule>
  </conditionalFormatting>
  <conditionalFormatting sqref="O28:P28">
    <cfRule type="expression" dxfId="811" priority="813">
      <formula>"'=Y(G$3&gt;=$E3 , G$3&lt;=$F3)"</formula>
    </cfRule>
  </conditionalFormatting>
  <conditionalFormatting sqref="O28:P28">
    <cfRule type="expression" dxfId="810" priority="812">
      <formula>"'=Y(G$3&gt;=$E3 , G$3&lt;=$F3)"</formula>
    </cfRule>
  </conditionalFormatting>
  <conditionalFormatting sqref="O28:P28">
    <cfRule type="expression" dxfId="809" priority="811">
      <formula>"'=Y(G$3&gt;=$E3 , G$3&lt;=$F3)"</formula>
    </cfRule>
  </conditionalFormatting>
  <conditionalFormatting sqref="O28:P28">
    <cfRule type="expression" dxfId="808" priority="810">
      <formula>"'=Y(G$3&gt;=$E3 , G$3&lt;=$F3)"</formula>
    </cfRule>
  </conditionalFormatting>
  <conditionalFormatting sqref="O28:P28">
    <cfRule type="expression" dxfId="807" priority="809">
      <formula>"'=Y(G$3&gt;=$E3 , G$3&lt;=$F3)"</formula>
    </cfRule>
  </conditionalFormatting>
  <conditionalFormatting sqref="P18:R18">
    <cfRule type="expression" dxfId="806" priority="808">
      <formula>"'=Y(G$3&gt;=$E3 , G$3&lt;=$F3)"</formula>
    </cfRule>
  </conditionalFormatting>
  <conditionalFormatting sqref="P18:R18">
    <cfRule type="expression" dxfId="805" priority="807">
      <formula>"'=Y(G$3&gt;=$E3 , G$3&lt;=$F3)"</formula>
    </cfRule>
  </conditionalFormatting>
  <conditionalFormatting sqref="P18:R18">
    <cfRule type="expression" dxfId="804" priority="806">
      <formula>"'=Y(G$3&gt;=$E3 , G$3&lt;=$F3)"</formula>
    </cfRule>
  </conditionalFormatting>
  <conditionalFormatting sqref="P18:R18">
    <cfRule type="expression" dxfId="803" priority="805">
      <formula>"'=Y(G$3&gt;=$E3 , G$3&lt;=$F3)"</formula>
    </cfRule>
  </conditionalFormatting>
  <conditionalFormatting sqref="P18:R18">
    <cfRule type="expression" dxfId="802" priority="804">
      <formula>"'=Y(G$3&gt;=$E3 , G$3&lt;=$F3)"</formula>
    </cfRule>
  </conditionalFormatting>
  <conditionalFormatting sqref="P18:R18">
    <cfRule type="expression" dxfId="801" priority="803">
      <formula>"'=Y(G$3&gt;=$E3 , G$3&lt;=$F3)"</formula>
    </cfRule>
  </conditionalFormatting>
  <conditionalFormatting sqref="P18:R18">
    <cfRule type="expression" dxfId="800" priority="802">
      <formula>"'=Y(G$3&gt;=$E3 , G$3&lt;=$F3)"</formula>
    </cfRule>
  </conditionalFormatting>
  <conditionalFormatting sqref="P18:R18">
    <cfRule type="expression" dxfId="799" priority="801">
      <formula>"'=Y(G$3&gt;=$E3 , G$3&lt;=$F3)"</formula>
    </cfRule>
  </conditionalFormatting>
  <conditionalFormatting sqref="P18:R18">
    <cfRule type="expression" dxfId="798" priority="800">
      <formula>"'=Y(G$3&gt;=$E3 , G$3&lt;=$F3)"</formula>
    </cfRule>
  </conditionalFormatting>
  <conditionalFormatting sqref="P18:R18">
    <cfRule type="expression" dxfId="797" priority="799">
      <formula>"'=Y(G$3&gt;=$E3 , G$3&lt;=$F3)"</formula>
    </cfRule>
  </conditionalFormatting>
  <conditionalFormatting sqref="P18:R18">
    <cfRule type="expression" dxfId="796" priority="798">
      <formula>"'=Y(G$3&gt;=$E3 , G$3&lt;=$F3)"</formula>
    </cfRule>
  </conditionalFormatting>
  <conditionalFormatting sqref="P18:R18">
    <cfRule type="expression" dxfId="795" priority="797">
      <formula>"'=Y(G$3&gt;=$E3 , G$3&lt;=$F3)"</formula>
    </cfRule>
  </conditionalFormatting>
  <conditionalFormatting sqref="P18:R18">
    <cfRule type="expression" dxfId="794" priority="796">
      <formula>"'=Y(G$3&gt;=$E3 , G$3&lt;=$F3)"</formula>
    </cfRule>
  </conditionalFormatting>
  <conditionalFormatting sqref="P18:R18">
    <cfRule type="expression" dxfId="793" priority="795">
      <formula>"'=Y(G$3&gt;=$E3 , G$3&lt;=$F3)"</formula>
    </cfRule>
  </conditionalFormatting>
  <conditionalFormatting sqref="P18:R18">
    <cfRule type="expression" dxfId="792" priority="794">
      <formula>"'=Y(G$3&gt;=$E3 , G$3&lt;=$F3)"</formula>
    </cfRule>
  </conditionalFormatting>
  <conditionalFormatting sqref="P18:R18">
    <cfRule type="expression" dxfId="791" priority="793">
      <formula>"'=Y(G$3&gt;=$E3 , G$3&lt;=$F3)"</formula>
    </cfRule>
  </conditionalFormatting>
  <conditionalFormatting sqref="P18:R18">
    <cfRule type="expression" dxfId="790" priority="792">
      <formula>"'=Y(G$3&gt;=$E3 , G$3&lt;=$F3)"</formula>
    </cfRule>
  </conditionalFormatting>
  <conditionalFormatting sqref="P18:R18">
    <cfRule type="expression" dxfId="789" priority="791">
      <formula>"'=Y(G$3&gt;=$E3 , G$3&lt;=$F3)"</formula>
    </cfRule>
  </conditionalFormatting>
  <conditionalFormatting sqref="R40">
    <cfRule type="expression" dxfId="788" priority="790">
      <formula>"'=Y(G$3&gt;=$E3 , G$3&lt;=$F3)"</formula>
    </cfRule>
  </conditionalFormatting>
  <conditionalFormatting sqref="R40">
    <cfRule type="expression" dxfId="787" priority="789">
      <formula>"'=Y(G$3&gt;=$E3 , G$3&lt;=$F3)"</formula>
    </cfRule>
  </conditionalFormatting>
  <conditionalFormatting sqref="R40">
    <cfRule type="expression" dxfId="786" priority="788">
      <formula>"'=Y(G$3&gt;=$E3 , G$3&lt;=$F3)"</formula>
    </cfRule>
  </conditionalFormatting>
  <conditionalFormatting sqref="R40">
    <cfRule type="expression" dxfId="785" priority="787">
      <formula>"'=Y(G$3&gt;=$E3 , G$3&lt;=$F3)"</formula>
    </cfRule>
  </conditionalFormatting>
  <conditionalFormatting sqref="R40">
    <cfRule type="expression" dxfId="784" priority="786">
      <formula>"'=Y(G$3&gt;=$E3 , G$3&lt;=$F3)"</formula>
    </cfRule>
  </conditionalFormatting>
  <conditionalFormatting sqref="R40">
    <cfRule type="expression" dxfId="783" priority="785">
      <formula>"'=Y(G$3&gt;=$E3 , G$3&lt;=$F3)"</formula>
    </cfRule>
  </conditionalFormatting>
  <conditionalFormatting sqref="R40">
    <cfRule type="expression" dxfId="782" priority="784">
      <formula>"'=Y(G$3&gt;=$E3 , G$3&lt;=$F3)"</formula>
    </cfRule>
  </conditionalFormatting>
  <conditionalFormatting sqref="R40">
    <cfRule type="expression" dxfId="781" priority="783">
      <formula>"'=Y(G$3&gt;=$E3 , G$3&lt;=$F3)"</formula>
    </cfRule>
  </conditionalFormatting>
  <conditionalFormatting sqref="R40">
    <cfRule type="expression" dxfId="780" priority="782">
      <formula>"'=Y(G$3&gt;=$E3 , G$3&lt;=$F3)"</formula>
    </cfRule>
  </conditionalFormatting>
  <conditionalFormatting sqref="R40">
    <cfRule type="expression" dxfId="779" priority="781">
      <formula>"'=Y(G$3&gt;=$E3 , G$3&lt;=$F3)"</formula>
    </cfRule>
  </conditionalFormatting>
  <conditionalFormatting sqref="R40">
    <cfRule type="expression" dxfId="778" priority="780">
      <formula>"'=Y(G$3&gt;=$E3 , G$3&lt;=$F3)"</formula>
    </cfRule>
  </conditionalFormatting>
  <conditionalFormatting sqref="R40">
    <cfRule type="expression" dxfId="777" priority="779">
      <formula>"'=Y(G$3&gt;=$E3 , G$3&lt;=$F3)"</formula>
    </cfRule>
  </conditionalFormatting>
  <conditionalFormatting sqref="R40">
    <cfRule type="expression" dxfId="776" priority="778">
      <formula>"'=Y(G$3&gt;=$E3 , G$3&lt;=$F3)"</formula>
    </cfRule>
  </conditionalFormatting>
  <conditionalFormatting sqref="R40">
    <cfRule type="expression" dxfId="775" priority="777">
      <formula>"'=Y(G$3&gt;=$E3 , G$3&lt;=$F3)"</formula>
    </cfRule>
  </conditionalFormatting>
  <conditionalFormatting sqref="R40">
    <cfRule type="expression" dxfId="774" priority="776">
      <formula>"'=Y(G$3&gt;=$E3 , G$3&lt;=$F3)"</formula>
    </cfRule>
  </conditionalFormatting>
  <conditionalFormatting sqref="R40">
    <cfRule type="expression" dxfId="773" priority="775">
      <formula>"'=Y(G$3&gt;=$E3 , G$3&lt;=$F3)"</formula>
    </cfRule>
  </conditionalFormatting>
  <conditionalFormatting sqref="R40">
    <cfRule type="expression" dxfId="772" priority="774">
      <formula>"'=Y(G$3&gt;=$E3 , G$3&lt;=$F3)"</formula>
    </cfRule>
  </conditionalFormatting>
  <conditionalFormatting sqref="R40">
    <cfRule type="expression" dxfId="771" priority="773">
      <formula>"'=Y(G$3&gt;=$E3 , G$3&lt;=$F3)"</formula>
    </cfRule>
  </conditionalFormatting>
  <conditionalFormatting sqref="P40:Q40">
    <cfRule type="expression" dxfId="770" priority="772">
      <formula>"'=Y(G$3&gt;=$E3 , G$3&lt;=$F3)"</formula>
    </cfRule>
  </conditionalFormatting>
  <conditionalFormatting sqref="P40:R40">
    <cfRule type="expression" dxfId="769" priority="771">
      <formula>"'=Y(G$3&gt;=$E3 , G$3&lt;=$F3)"</formula>
    </cfRule>
  </conditionalFormatting>
  <conditionalFormatting sqref="P40:R40">
    <cfRule type="expression" dxfId="768" priority="770">
      <formula>"'=Y(G$3&gt;=$E3 , G$3&lt;=$F3)"</formula>
    </cfRule>
  </conditionalFormatting>
  <conditionalFormatting sqref="P40:R40">
    <cfRule type="expression" dxfId="767" priority="769">
      <formula>"'=Y(G$3&gt;=$E3 , G$3&lt;=$F3)"</formula>
    </cfRule>
  </conditionalFormatting>
  <conditionalFormatting sqref="P40:R40">
    <cfRule type="expression" dxfId="766" priority="768">
      <formula>"'=Y(G$3&gt;=$E3 , G$3&lt;=$F3)"</formula>
    </cfRule>
  </conditionalFormatting>
  <conditionalFormatting sqref="P40:R40">
    <cfRule type="expression" dxfId="765" priority="767">
      <formula>"'=Y(G$3&gt;=$E3 , G$3&lt;=$F3)"</formula>
    </cfRule>
  </conditionalFormatting>
  <conditionalFormatting sqref="P40:R40">
    <cfRule type="expression" dxfId="764" priority="766">
      <formula>"'=Y(G$3&gt;=$E3 , G$3&lt;=$F3)"</formula>
    </cfRule>
  </conditionalFormatting>
  <conditionalFormatting sqref="P40:R40">
    <cfRule type="expression" dxfId="763" priority="765">
      <formula>"'=Y(G$3&gt;=$E3 , G$3&lt;=$F3)"</formula>
    </cfRule>
  </conditionalFormatting>
  <conditionalFormatting sqref="P40:R40">
    <cfRule type="expression" dxfId="762" priority="764">
      <formula>"'=Y(G$3&gt;=$E3 , G$3&lt;=$F3)"</formula>
    </cfRule>
  </conditionalFormatting>
  <conditionalFormatting sqref="P40:R40">
    <cfRule type="expression" dxfId="761" priority="763">
      <formula>"'=Y(G$3&gt;=$E3 , G$3&lt;=$F3)"</formula>
    </cfRule>
  </conditionalFormatting>
  <conditionalFormatting sqref="P40:R40">
    <cfRule type="expression" dxfId="760" priority="762">
      <formula>"'=Y(G$3&gt;=$E3 , G$3&lt;=$F3)"</formula>
    </cfRule>
  </conditionalFormatting>
  <conditionalFormatting sqref="P40:R40">
    <cfRule type="expression" dxfId="759" priority="761">
      <formula>"'=Y(G$3&gt;=$E3 , G$3&lt;=$F3)"</formula>
    </cfRule>
  </conditionalFormatting>
  <conditionalFormatting sqref="P40:R40">
    <cfRule type="expression" dxfId="758" priority="760">
      <formula>"'=Y(G$3&gt;=$E3 , G$3&lt;=$F3)"</formula>
    </cfRule>
  </conditionalFormatting>
  <conditionalFormatting sqref="P40:R40">
    <cfRule type="expression" dxfId="757" priority="759">
      <formula>"'=Y(G$3&gt;=$E3 , G$3&lt;=$F3)"</formula>
    </cfRule>
  </conditionalFormatting>
  <conditionalFormatting sqref="P40:R40">
    <cfRule type="expression" dxfId="756" priority="758">
      <formula>"'=Y(G$3&gt;=$E3 , G$3&lt;=$F3)"</formula>
    </cfRule>
  </conditionalFormatting>
  <conditionalFormatting sqref="P40:R40">
    <cfRule type="expression" dxfId="755" priority="757">
      <formula>"'=Y(G$3&gt;=$E3 , G$3&lt;=$F3)"</formula>
    </cfRule>
  </conditionalFormatting>
  <conditionalFormatting sqref="P40:R40">
    <cfRule type="expression" dxfId="754" priority="756">
      <formula>"'=Y(G$3&gt;=$E3 , G$3&lt;=$F3)"</formula>
    </cfRule>
  </conditionalFormatting>
  <conditionalFormatting sqref="P40:R40">
    <cfRule type="expression" dxfId="753" priority="755">
      <formula>"'=Y(G$3&gt;=$E3 , G$3&lt;=$F3)"</formula>
    </cfRule>
  </conditionalFormatting>
  <conditionalFormatting sqref="P40:R40">
    <cfRule type="expression" dxfId="752" priority="754">
      <formula>"'=Y(G$3&gt;=$E3 , G$3&lt;=$F3)"</formula>
    </cfRule>
  </conditionalFormatting>
  <conditionalFormatting sqref="S40">
    <cfRule type="expression" dxfId="751" priority="753">
      <formula>"'=Y(G$3&gt;=$E3 , G$3&lt;=$F3)"</formula>
    </cfRule>
  </conditionalFormatting>
  <conditionalFormatting sqref="S40">
    <cfRule type="expression" dxfId="750" priority="752">
      <formula>"'=Y(G$3&gt;=$E3 , G$3&lt;=$F3)"</formula>
    </cfRule>
  </conditionalFormatting>
  <conditionalFormatting sqref="S40">
    <cfRule type="expression" dxfId="749" priority="751">
      <formula>"'=Y(G$3&gt;=$E3 , G$3&lt;=$F3)"</formula>
    </cfRule>
  </conditionalFormatting>
  <conditionalFormatting sqref="S40">
    <cfRule type="expression" dxfId="748" priority="750">
      <formula>"'=Y(G$3&gt;=$E3 , G$3&lt;=$F3)"</formula>
    </cfRule>
  </conditionalFormatting>
  <conditionalFormatting sqref="S40">
    <cfRule type="expression" dxfId="747" priority="749">
      <formula>"'=Y(G$3&gt;=$E3 , G$3&lt;=$F3)"</formula>
    </cfRule>
  </conditionalFormatting>
  <conditionalFormatting sqref="S40">
    <cfRule type="expression" dxfId="746" priority="748">
      <formula>"'=Y(G$3&gt;=$E3 , G$3&lt;=$F3)"</formula>
    </cfRule>
  </conditionalFormatting>
  <conditionalFormatting sqref="S40">
    <cfRule type="expression" dxfId="745" priority="747">
      <formula>"'=Y(G$3&gt;=$E3 , G$3&lt;=$F3)"</formula>
    </cfRule>
  </conditionalFormatting>
  <conditionalFormatting sqref="S40">
    <cfRule type="expression" dxfId="744" priority="746">
      <formula>"'=Y(G$3&gt;=$E3 , G$3&lt;=$F3)"</formula>
    </cfRule>
  </conditionalFormatting>
  <conditionalFormatting sqref="S40">
    <cfRule type="expression" dxfId="743" priority="745">
      <formula>"'=Y(G$3&gt;=$E3 , G$3&lt;=$F3)"</formula>
    </cfRule>
  </conditionalFormatting>
  <conditionalFormatting sqref="S40">
    <cfRule type="expression" dxfId="742" priority="744">
      <formula>"'=Y(G$3&gt;=$E3 , G$3&lt;=$F3)"</formula>
    </cfRule>
  </conditionalFormatting>
  <conditionalFormatting sqref="S40">
    <cfRule type="expression" dxfId="741" priority="743">
      <formula>"'=Y(G$3&gt;=$E3 , G$3&lt;=$F3)"</formula>
    </cfRule>
  </conditionalFormatting>
  <conditionalFormatting sqref="S40">
    <cfRule type="expression" dxfId="740" priority="742">
      <formula>"'=Y(G$3&gt;=$E3 , G$3&lt;=$F3)"</formula>
    </cfRule>
  </conditionalFormatting>
  <conditionalFormatting sqref="S40">
    <cfRule type="expression" dxfId="739" priority="741">
      <formula>"'=Y(G$3&gt;=$E3 , G$3&lt;=$F3)"</formula>
    </cfRule>
  </conditionalFormatting>
  <conditionalFormatting sqref="S40">
    <cfRule type="expression" dxfId="738" priority="740">
      <formula>"'=Y(G$3&gt;=$E3 , G$3&lt;=$F3)"</formula>
    </cfRule>
  </conditionalFormatting>
  <conditionalFormatting sqref="S40">
    <cfRule type="expression" dxfId="737" priority="739">
      <formula>"'=Y(G$3&gt;=$E3 , G$3&lt;=$F3)"</formula>
    </cfRule>
  </conditionalFormatting>
  <conditionalFormatting sqref="S40">
    <cfRule type="expression" dxfId="736" priority="738">
      <formula>"'=Y(G$3&gt;=$E3 , G$3&lt;=$F3)"</formula>
    </cfRule>
  </conditionalFormatting>
  <conditionalFormatting sqref="S40">
    <cfRule type="expression" dxfId="735" priority="737">
      <formula>"'=Y(G$3&gt;=$E3 , G$3&lt;=$F3)"</formula>
    </cfRule>
  </conditionalFormatting>
  <conditionalFormatting sqref="S40">
    <cfRule type="expression" dxfId="734" priority="736">
      <formula>"'=Y(G$3&gt;=$E3 , G$3&lt;=$F3)"</formula>
    </cfRule>
  </conditionalFormatting>
  <conditionalFormatting sqref="S40">
    <cfRule type="expression" dxfId="733" priority="735">
      <formula>"'=Y(G$3&gt;=$E3 , G$3&lt;=$F3)"</formula>
    </cfRule>
  </conditionalFormatting>
  <conditionalFormatting sqref="S40">
    <cfRule type="expression" dxfId="732" priority="734">
      <formula>"'=Y(G$3&gt;=$E3 , G$3&lt;=$F3)"</formula>
    </cfRule>
  </conditionalFormatting>
  <conditionalFormatting sqref="S40">
    <cfRule type="expression" dxfId="731" priority="733">
      <formula>"'=Y(G$3&gt;=$E3 , G$3&lt;=$F3)"</formula>
    </cfRule>
  </conditionalFormatting>
  <conditionalFormatting sqref="S40">
    <cfRule type="expression" dxfId="730" priority="732">
      <formula>"'=Y(G$3&gt;=$E3 , G$3&lt;=$F3)"</formula>
    </cfRule>
  </conditionalFormatting>
  <conditionalFormatting sqref="S40">
    <cfRule type="expression" dxfId="729" priority="731">
      <formula>"'=Y(G$3&gt;=$E3 , G$3&lt;=$F3)"</formula>
    </cfRule>
  </conditionalFormatting>
  <conditionalFormatting sqref="S40">
    <cfRule type="expression" dxfId="728" priority="730">
      <formula>"'=Y(G$3&gt;=$E3 , G$3&lt;=$F3)"</formula>
    </cfRule>
  </conditionalFormatting>
  <conditionalFormatting sqref="S40">
    <cfRule type="expression" dxfId="727" priority="729">
      <formula>"'=Y(G$3&gt;=$E3 , G$3&lt;=$F3)"</formula>
    </cfRule>
  </conditionalFormatting>
  <conditionalFormatting sqref="S40">
    <cfRule type="expression" dxfId="726" priority="728">
      <formula>"'=Y(G$3&gt;=$E3 , G$3&lt;=$F3)"</formula>
    </cfRule>
  </conditionalFormatting>
  <conditionalFormatting sqref="S40">
    <cfRule type="expression" dxfId="725" priority="727">
      <formula>"'=Y(G$3&gt;=$E3 , G$3&lt;=$F3)"</formula>
    </cfRule>
  </conditionalFormatting>
  <conditionalFormatting sqref="S40">
    <cfRule type="expression" dxfId="724" priority="726">
      <formula>"'=Y(G$3&gt;=$E3 , G$3&lt;=$F3)"</formula>
    </cfRule>
  </conditionalFormatting>
  <conditionalFormatting sqref="S40">
    <cfRule type="expression" dxfId="723" priority="725">
      <formula>"'=Y(G$3&gt;=$E3 , G$3&lt;=$F3)"</formula>
    </cfRule>
  </conditionalFormatting>
  <conditionalFormatting sqref="S40">
    <cfRule type="expression" dxfId="722" priority="724">
      <formula>"'=Y(G$3&gt;=$E3 , G$3&lt;=$F3)"</formula>
    </cfRule>
  </conditionalFormatting>
  <conditionalFormatting sqref="S40">
    <cfRule type="expression" dxfId="721" priority="723">
      <formula>"'=Y(G$3&gt;=$E3 , G$3&lt;=$F3)"</formula>
    </cfRule>
  </conditionalFormatting>
  <conditionalFormatting sqref="S40">
    <cfRule type="expression" dxfId="720" priority="722">
      <formula>"'=Y(G$3&gt;=$E3 , G$3&lt;=$F3)"</formula>
    </cfRule>
  </conditionalFormatting>
  <conditionalFormatting sqref="S40">
    <cfRule type="expression" dxfId="719" priority="721">
      <formula>"'=Y(G$3&gt;=$E3 , G$3&lt;=$F3)"</formula>
    </cfRule>
  </conditionalFormatting>
  <conditionalFormatting sqref="S40">
    <cfRule type="expression" dxfId="718" priority="720">
      <formula>"'=Y(G$3&gt;=$E3 , G$3&lt;=$F3)"</formula>
    </cfRule>
  </conditionalFormatting>
  <conditionalFormatting sqref="S40">
    <cfRule type="expression" dxfId="717" priority="719">
      <formula>"'=Y(G$3&gt;=$E3 , G$3&lt;=$F3)"</formula>
    </cfRule>
  </conditionalFormatting>
  <conditionalFormatting sqref="S40">
    <cfRule type="expression" dxfId="716" priority="718">
      <formula>"'=Y(G$3&gt;=$E3 , G$3&lt;=$F3)"</formula>
    </cfRule>
  </conditionalFormatting>
  <conditionalFormatting sqref="S40">
    <cfRule type="expression" dxfId="715" priority="717">
      <formula>"'=Y(G$3&gt;=$E3 , G$3&lt;=$F3)"</formula>
    </cfRule>
  </conditionalFormatting>
  <conditionalFormatting sqref="S40">
    <cfRule type="expression" dxfId="714" priority="716">
      <formula>"'=Y(G$3&gt;=$E3 , G$3&lt;=$F3)"</formula>
    </cfRule>
  </conditionalFormatting>
  <conditionalFormatting sqref="S40">
    <cfRule type="expression" dxfId="713" priority="715">
      <formula>"'=Y(G$3&gt;=$E3 , G$3&lt;=$F3)"</formula>
    </cfRule>
  </conditionalFormatting>
  <conditionalFormatting sqref="S40">
    <cfRule type="expression" dxfId="712" priority="714">
      <formula>"'=Y(G$3&gt;=$E3 , G$3&lt;=$F3)"</formula>
    </cfRule>
  </conditionalFormatting>
  <conditionalFormatting sqref="S40">
    <cfRule type="expression" dxfId="711" priority="713">
      <formula>"'=Y(G$3&gt;=$E3 , G$3&lt;=$F3)"</formula>
    </cfRule>
  </conditionalFormatting>
  <conditionalFormatting sqref="S40">
    <cfRule type="expression" dxfId="710" priority="712">
      <formula>"'=Y(G$3&gt;=$E3 , G$3&lt;=$F3)"</formula>
    </cfRule>
  </conditionalFormatting>
  <conditionalFormatting sqref="S40">
    <cfRule type="expression" dxfId="709" priority="711">
      <formula>"'=Y(G$3&gt;=$E3 , G$3&lt;=$F3)"</formula>
    </cfRule>
  </conditionalFormatting>
  <conditionalFormatting sqref="S40">
    <cfRule type="expression" dxfId="708" priority="710">
      <formula>"'=Y(G$3&gt;=$E3 , G$3&lt;=$F3)"</formula>
    </cfRule>
  </conditionalFormatting>
  <conditionalFormatting sqref="S40">
    <cfRule type="expression" dxfId="707" priority="709">
      <formula>"'=Y(G$3&gt;=$E3 , G$3&lt;=$F3)"</formula>
    </cfRule>
  </conditionalFormatting>
  <conditionalFormatting sqref="S40">
    <cfRule type="expression" dxfId="706" priority="708">
      <formula>"'=Y(G$3&gt;=$E3 , G$3&lt;=$F3)"</formula>
    </cfRule>
  </conditionalFormatting>
  <conditionalFormatting sqref="S40">
    <cfRule type="expression" dxfId="705" priority="707">
      <formula>"'=Y(G$3&gt;=$E3 , G$3&lt;=$F3)"</formula>
    </cfRule>
  </conditionalFormatting>
  <conditionalFormatting sqref="S40">
    <cfRule type="expression" dxfId="704" priority="706">
      <formula>"'=Y(G$3&gt;=$E3 , G$3&lt;=$F3)"</formula>
    </cfRule>
  </conditionalFormatting>
  <conditionalFormatting sqref="S40">
    <cfRule type="expression" dxfId="703" priority="705">
      <formula>"'=Y(G$3&gt;=$E3 , G$3&lt;=$F3)"</formula>
    </cfRule>
  </conditionalFormatting>
  <conditionalFormatting sqref="S40">
    <cfRule type="expression" dxfId="702" priority="704">
      <formula>"'=Y(G$3&gt;=$E3 , G$3&lt;=$F3)"</formula>
    </cfRule>
  </conditionalFormatting>
  <conditionalFormatting sqref="S40">
    <cfRule type="expression" dxfId="701" priority="703">
      <formula>"'=Y(G$3&gt;=$E3 , G$3&lt;=$F3)"</formula>
    </cfRule>
  </conditionalFormatting>
  <conditionalFormatting sqref="S40">
    <cfRule type="expression" dxfId="700" priority="702">
      <formula>"'=Y(G$3&gt;=$E3 , G$3&lt;=$F3)"</formula>
    </cfRule>
  </conditionalFormatting>
  <conditionalFormatting sqref="S40">
    <cfRule type="expression" dxfId="699" priority="701">
      <formula>"'=Y(G$3&gt;=$E3 , G$3&lt;=$F3)"</formula>
    </cfRule>
  </conditionalFormatting>
  <conditionalFormatting sqref="S40">
    <cfRule type="expression" dxfId="698" priority="700">
      <formula>"'=Y(G$3&gt;=$E3 , G$3&lt;=$F3)"</formula>
    </cfRule>
  </conditionalFormatting>
  <conditionalFormatting sqref="S40">
    <cfRule type="expression" dxfId="697" priority="699">
      <formula>"'=Y(G$3&gt;=$E3 , G$3&lt;=$F3)"</formula>
    </cfRule>
  </conditionalFormatting>
  <conditionalFormatting sqref="S40">
    <cfRule type="expression" dxfId="696" priority="698">
      <formula>"'=Y(G$3&gt;=$E3 , G$3&lt;=$F3)"</formula>
    </cfRule>
  </conditionalFormatting>
  <conditionalFormatting sqref="S40">
    <cfRule type="expression" dxfId="695" priority="697">
      <formula>"'=Y(G$3&gt;=$E3 , G$3&lt;=$F3)"</formula>
    </cfRule>
  </conditionalFormatting>
  <conditionalFormatting sqref="S40">
    <cfRule type="expression" dxfId="694" priority="696">
      <formula>"'=Y(G$3&gt;=$E3 , G$3&lt;=$F3)"</formula>
    </cfRule>
  </conditionalFormatting>
  <conditionalFormatting sqref="R20:S20">
    <cfRule type="expression" dxfId="693" priority="695">
      <formula>"'=Y(G$3&gt;=$E3 , G$3&lt;=$F3)"</formula>
    </cfRule>
  </conditionalFormatting>
  <conditionalFormatting sqref="R20:S20">
    <cfRule type="expression" dxfId="692" priority="694">
      <formula>"'=Y(G$3&gt;=$E3 , G$3&lt;=$F3)"</formula>
    </cfRule>
  </conditionalFormatting>
  <conditionalFormatting sqref="R20:S20">
    <cfRule type="expression" dxfId="691" priority="693">
      <formula>"'=Y(G$3&gt;=$E3 , G$3&lt;=$F3)"</formula>
    </cfRule>
  </conditionalFormatting>
  <conditionalFormatting sqref="R20:S20">
    <cfRule type="expression" dxfId="690" priority="692">
      <formula>"'=Y(G$3&gt;=$E3 , G$3&lt;=$F3)"</formula>
    </cfRule>
  </conditionalFormatting>
  <conditionalFormatting sqref="R20:S20">
    <cfRule type="expression" dxfId="689" priority="691">
      <formula>"'=Y(G$3&gt;=$E3 , G$3&lt;=$F3)"</formula>
    </cfRule>
  </conditionalFormatting>
  <conditionalFormatting sqref="R20:S20">
    <cfRule type="expression" dxfId="688" priority="690">
      <formula>"'=Y(G$3&gt;=$E3 , G$3&lt;=$F3)"</formula>
    </cfRule>
  </conditionalFormatting>
  <conditionalFormatting sqref="R20:S20">
    <cfRule type="expression" dxfId="687" priority="689">
      <formula>"'=Y(G$3&gt;=$E3 , G$3&lt;=$F3)"</formula>
    </cfRule>
  </conditionalFormatting>
  <conditionalFormatting sqref="R20:S20">
    <cfRule type="expression" dxfId="686" priority="688">
      <formula>"'=Y(G$3&gt;=$E3 , G$3&lt;=$F3)"</formula>
    </cfRule>
  </conditionalFormatting>
  <conditionalFormatting sqref="R20:S20">
    <cfRule type="expression" dxfId="685" priority="687">
      <formula>"'=Y(G$3&gt;=$E3 , G$3&lt;=$F3)"</formula>
    </cfRule>
  </conditionalFormatting>
  <conditionalFormatting sqref="R20:S20">
    <cfRule type="expression" dxfId="684" priority="686">
      <formula>"'=Y(G$3&gt;=$E3 , G$3&lt;=$F3)"</formula>
    </cfRule>
  </conditionalFormatting>
  <conditionalFormatting sqref="R20:S20">
    <cfRule type="expression" dxfId="683" priority="685">
      <formula>"'=Y(G$3&gt;=$E3 , G$3&lt;=$F3)"</formula>
    </cfRule>
  </conditionalFormatting>
  <conditionalFormatting sqref="R20:S20">
    <cfRule type="expression" dxfId="682" priority="684">
      <formula>"'=Y(G$3&gt;=$E3 , G$3&lt;=$F3)"</formula>
    </cfRule>
  </conditionalFormatting>
  <conditionalFormatting sqref="R20:S20">
    <cfRule type="expression" dxfId="681" priority="683">
      <formula>"'=Y(G$3&gt;=$E3 , G$3&lt;=$F3)"</formula>
    </cfRule>
  </conditionalFormatting>
  <conditionalFormatting sqref="R20:S20">
    <cfRule type="expression" dxfId="680" priority="682">
      <formula>"'=Y(G$3&gt;=$E3 , G$3&lt;=$F3)"</formula>
    </cfRule>
  </conditionalFormatting>
  <conditionalFormatting sqref="R20:S20">
    <cfRule type="expression" dxfId="679" priority="681">
      <formula>"'=Y(G$3&gt;=$E3 , G$3&lt;=$F3)"</formula>
    </cfRule>
  </conditionalFormatting>
  <conditionalFormatting sqref="R20:S20">
    <cfRule type="expression" dxfId="678" priority="680">
      <formula>"'=Y(G$3&gt;=$E3 , G$3&lt;=$F3)"</formula>
    </cfRule>
  </conditionalFormatting>
  <conditionalFormatting sqref="R20:S20">
    <cfRule type="expression" dxfId="677" priority="679">
      <formula>"'=Y(G$3&gt;=$E3 , G$3&lt;=$F3)"</formula>
    </cfRule>
  </conditionalFormatting>
  <conditionalFormatting sqref="R20:S20">
    <cfRule type="expression" dxfId="676" priority="678">
      <formula>"'=Y(G$3&gt;=$E3 , G$3&lt;=$F3)"</formula>
    </cfRule>
  </conditionalFormatting>
  <conditionalFormatting sqref="R20:S20">
    <cfRule type="expression" dxfId="675" priority="677">
      <formula>"'=Y(G$3&gt;=$E3 , G$3&lt;=$F3)"</formula>
    </cfRule>
  </conditionalFormatting>
  <conditionalFormatting sqref="R20:S20">
    <cfRule type="expression" dxfId="674" priority="676">
      <formula>"'=Y(G$3&gt;=$E3 , G$3&lt;=$F3)"</formula>
    </cfRule>
  </conditionalFormatting>
  <conditionalFormatting sqref="R20:S20">
    <cfRule type="expression" dxfId="673" priority="675">
      <formula>"'=Y(G$3&gt;=$E3 , G$3&lt;=$F3)"</formula>
    </cfRule>
  </conditionalFormatting>
  <conditionalFormatting sqref="R20:S20">
    <cfRule type="expression" dxfId="672" priority="674">
      <formula>"'=Y(G$3&gt;=$E3 , G$3&lt;=$F3)"</formula>
    </cfRule>
  </conditionalFormatting>
  <conditionalFormatting sqref="R20:S20">
    <cfRule type="expression" dxfId="671" priority="673">
      <formula>"'=Y(G$3&gt;=$E3 , G$3&lt;=$F3)"</formula>
    </cfRule>
  </conditionalFormatting>
  <conditionalFormatting sqref="R20:S20">
    <cfRule type="expression" dxfId="670" priority="672">
      <formula>"'=Y(G$3&gt;=$E3 , G$3&lt;=$F3)"</formula>
    </cfRule>
  </conditionalFormatting>
  <conditionalFormatting sqref="R20:S20">
    <cfRule type="expression" dxfId="669" priority="671">
      <formula>"'=Y(G$3&gt;=$E3 , G$3&lt;=$F3)"</formula>
    </cfRule>
  </conditionalFormatting>
  <conditionalFormatting sqref="R20:S20">
    <cfRule type="expression" dxfId="668" priority="670">
      <formula>"'=Y(G$3&gt;=$E3 , G$3&lt;=$F3)"</formula>
    </cfRule>
  </conditionalFormatting>
  <conditionalFormatting sqref="R20:S20">
    <cfRule type="expression" dxfId="667" priority="669">
      <formula>"'=Y(G$3&gt;=$E3 , G$3&lt;=$F3)"</formula>
    </cfRule>
  </conditionalFormatting>
  <conditionalFormatting sqref="R20:S20">
    <cfRule type="expression" dxfId="666" priority="668">
      <formula>"'=Y(G$3&gt;=$E3 , G$3&lt;=$F3)"</formula>
    </cfRule>
  </conditionalFormatting>
  <conditionalFormatting sqref="R20:S20">
    <cfRule type="expression" dxfId="665" priority="667">
      <formula>"'=Y(G$3&gt;=$E3 , G$3&lt;=$F3)"</formula>
    </cfRule>
  </conditionalFormatting>
  <conditionalFormatting sqref="R20:S20">
    <cfRule type="expression" dxfId="664" priority="666">
      <formula>"'=Y(G$3&gt;=$E3 , G$3&lt;=$F3)"</formula>
    </cfRule>
  </conditionalFormatting>
  <conditionalFormatting sqref="R20:S20">
    <cfRule type="expression" dxfId="663" priority="665">
      <formula>"'=Y(G$3&gt;=$E3 , G$3&lt;=$F3)"</formula>
    </cfRule>
  </conditionalFormatting>
  <conditionalFormatting sqref="R20:S20">
    <cfRule type="expression" dxfId="662" priority="664">
      <formula>"'=Y(G$3&gt;=$E3 , G$3&lt;=$F3)"</formula>
    </cfRule>
  </conditionalFormatting>
  <conditionalFormatting sqref="R20:S20">
    <cfRule type="expression" dxfId="661" priority="663">
      <formula>"'=Y(G$3&gt;=$E3 , G$3&lt;=$F3)"</formula>
    </cfRule>
  </conditionalFormatting>
  <conditionalFormatting sqref="R20:S20">
    <cfRule type="expression" dxfId="660" priority="662">
      <formula>"'=Y(G$3&gt;=$E3 , G$3&lt;=$F3)"</formula>
    </cfRule>
  </conditionalFormatting>
  <conditionalFormatting sqref="R20:S20">
    <cfRule type="expression" dxfId="659" priority="661">
      <formula>"'=Y(G$3&gt;=$E3 , G$3&lt;=$F3)"</formula>
    </cfRule>
  </conditionalFormatting>
  <conditionalFormatting sqref="R20:S20">
    <cfRule type="expression" dxfId="658" priority="660">
      <formula>"'=Y(G$3&gt;=$E3 , G$3&lt;=$F3)"</formula>
    </cfRule>
  </conditionalFormatting>
  <conditionalFormatting sqref="S14:T14">
    <cfRule type="expression" dxfId="657" priority="659">
      <formula>"'=Y(G$3&gt;=$E3 , G$3&lt;=$F3)"</formula>
    </cfRule>
  </conditionalFormatting>
  <conditionalFormatting sqref="S14:T14">
    <cfRule type="expression" dxfId="656" priority="658">
      <formula>"'=Y(G$3&gt;=$E3 , G$3&lt;=$F3)"</formula>
    </cfRule>
  </conditionalFormatting>
  <conditionalFormatting sqref="S14:T14">
    <cfRule type="expression" dxfId="655" priority="657">
      <formula>"'=Y(G$3&gt;=$E3 , G$3&lt;=$F3)"</formula>
    </cfRule>
  </conditionalFormatting>
  <conditionalFormatting sqref="S14:T14">
    <cfRule type="expression" dxfId="654" priority="656">
      <formula>"'=Y(G$3&gt;=$E3 , G$3&lt;=$F3)"</formula>
    </cfRule>
  </conditionalFormatting>
  <conditionalFormatting sqref="S14:T14">
    <cfRule type="expression" dxfId="653" priority="655">
      <formula>"'=Y(G$3&gt;=$E3 , G$3&lt;=$F3)"</formula>
    </cfRule>
  </conditionalFormatting>
  <conditionalFormatting sqref="S14:T14">
    <cfRule type="expression" dxfId="652" priority="654">
      <formula>"'=Y(G$3&gt;=$E3 , G$3&lt;=$F3)"</formula>
    </cfRule>
  </conditionalFormatting>
  <conditionalFormatting sqref="S14:T14">
    <cfRule type="expression" dxfId="651" priority="653">
      <formula>"'=Y(G$3&gt;=$E3 , G$3&lt;=$F3)"</formula>
    </cfRule>
  </conditionalFormatting>
  <conditionalFormatting sqref="S14:T14">
    <cfRule type="expression" dxfId="650" priority="652">
      <formula>"'=Y(G$3&gt;=$E3 , G$3&lt;=$F3)"</formula>
    </cfRule>
  </conditionalFormatting>
  <conditionalFormatting sqref="S14:T14">
    <cfRule type="expression" dxfId="649" priority="651">
      <formula>"'=Y(G$3&gt;=$E3 , G$3&lt;=$F3)"</formula>
    </cfRule>
  </conditionalFormatting>
  <conditionalFormatting sqref="S14:T14">
    <cfRule type="expression" dxfId="648" priority="650">
      <formula>"'=Y(G$3&gt;=$E3 , G$3&lt;=$F3)"</formula>
    </cfRule>
  </conditionalFormatting>
  <conditionalFormatting sqref="S14:T14">
    <cfRule type="expression" dxfId="647" priority="649">
      <formula>"'=Y(G$3&gt;=$E3 , G$3&lt;=$F3)"</formula>
    </cfRule>
  </conditionalFormatting>
  <conditionalFormatting sqref="S14:T14">
    <cfRule type="expression" dxfId="646" priority="648">
      <formula>"'=Y(G$3&gt;=$E3 , G$3&lt;=$F3)"</formula>
    </cfRule>
  </conditionalFormatting>
  <conditionalFormatting sqref="S14:T14">
    <cfRule type="expression" dxfId="645" priority="647">
      <formula>"'=Y(G$3&gt;=$E3 , G$3&lt;=$F3)"</formula>
    </cfRule>
  </conditionalFormatting>
  <conditionalFormatting sqref="S14:T14">
    <cfRule type="expression" dxfId="644" priority="646">
      <formula>"'=Y(G$3&gt;=$E3 , G$3&lt;=$F3)"</formula>
    </cfRule>
  </conditionalFormatting>
  <conditionalFormatting sqref="S14:T14">
    <cfRule type="expression" dxfId="643" priority="645">
      <formula>"'=Y(G$3&gt;=$E3 , G$3&lt;=$F3)"</formula>
    </cfRule>
  </conditionalFormatting>
  <conditionalFormatting sqref="S14:T14">
    <cfRule type="expression" dxfId="642" priority="644">
      <formula>"'=Y(G$3&gt;=$E3 , G$3&lt;=$F3)"</formula>
    </cfRule>
  </conditionalFormatting>
  <conditionalFormatting sqref="S14:T14">
    <cfRule type="expression" dxfId="641" priority="643">
      <formula>"'=Y(G$3&gt;=$E3 , G$3&lt;=$F3)"</formula>
    </cfRule>
  </conditionalFormatting>
  <conditionalFormatting sqref="S14:T14">
    <cfRule type="expression" dxfId="640" priority="642">
      <formula>"'=Y(G$3&gt;=$E3 , G$3&lt;=$F3)"</formula>
    </cfRule>
  </conditionalFormatting>
  <conditionalFormatting sqref="S14:T14">
    <cfRule type="expression" dxfId="639" priority="641">
      <formula>"'=Y(G$3&gt;=$E3 , G$3&lt;=$F3)"</formula>
    </cfRule>
  </conditionalFormatting>
  <conditionalFormatting sqref="S14:T14">
    <cfRule type="expression" dxfId="638" priority="640">
      <formula>"'=Y(G$3&gt;=$E3 , G$3&lt;=$F3)"</formula>
    </cfRule>
  </conditionalFormatting>
  <conditionalFormatting sqref="S14:T14">
    <cfRule type="expression" dxfId="637" priority="639">
      <formula>"'=Y(G$3&gt;=$E3 , G$3&lt;=$F3)"</formula>
    </cfRule>
  </conditionalFormatting>
  <conditionalFormatting sqref="S14:T14">
    <cfRule type="expression" dxfId="636" priority="638">
      <formula>"'=Y(G$3&gt;=$E3 , G$3&lt;=$F3)"</formula>
    </cfRule>
  </conditionalFormatting>
  <conditionalFormatting sqref="S14:T14">
    <cfRule type="expression" dxfId="635" priority="637">
      <formula>"'=Y(G$3&gt;=$E3 , G$3&lt;=$F3)"</formula>
    </cfRule>
  </conditionalFormatting>
  <conditionalFormatting sqref="S14:T14">
    <cfRule type="expression" dxfId="634" priority="636">
      <formula>"'=Y(G$3&gt;=$E3 , G$3&lt;=$F3)"</formula>
    </cfRule>
  </conditionalFormatting>
  <conditionalFormatting sqref="S14:T14">
    <cfRule type="expression" dxfId="633" priority="635">
      <formula>"'=Y(G$3&gt;=$E3 , G$3&lt;=$F3)"</formula>
    </cfRule>
  </conditionalFormatting>
  <conditionalFormatting sqref="S14:T14">
    <cfRule type="expression" dxfId="632" priority="634">
      <formula>"'=Y(G$3&gt;=$E3 , G$3&lt;=$F3)"</formula>
    </cfRule>
  </conditionalFormatting>
  <conditionalFormatting sqref="S14:T14">
    <cfRule type="expression" dxfId="631" priority="633">
      <formula>"'=Y(G$3&gt;=$E3 , G$3&lt;=$F3)"</formula>
    </cfRule>
  </conditionalFormatting>
  <conditionalFormatting sqref="S14:T14">
    <cfRule type="expression" dxfId="630" priority="632">
      <formula>"'=Y(G$3&gt;=$E3 , G$3&lt;=$F3)"</formula>
    </cfRule>
  </conditionalFormatting>
  <conditionalFormatting sqref="S14:T14">
    <cfRule type="expression" dxfId="629" priority="631">
      <formula>"'=Y(G$3&gt;=$E3 , G$3&lt;=$F3)"</formula>
    </cfRule>
  </conditionalFormatting>
  <conditionalFormatting sqref="S14:T14">
    <cfRule type="expression" dxfId="628" priority="630">
      <formula>"'=Y(G$3&gt;=$E3 , G$3&lt;=$F3)"</formula>
    </cfRule>
  </conditionalFormatting>
  <conditionalFormatting sqref="S14:T14">
    <cfRule type="expression" dxfId="627" priority="629">
      <formula>"'=Y(G$3&gt;=$E3 , G$3&lt;=$F3)"</formula>
    </cfRule>
  </conditionalFormatting>
  <conditionalFormatting sqref="S14:T14">
    <cfRule type="expression" dxfId="626" priority="628">
      <formula>"'=Y(G$3&gt;=$E3 , G$3&lt;=$F3)"</formula>
    </cfRule>
  </conditionalFormatting>
  <conditionalFormatting sqref="S14:T14">
    <cfRule type="expression" dxfId="625" priority="627">
      <formula>"'=Y(G$3&gt;=$E3 , G$3&lt;=$F3)"</formula>
    </cfRule>
  </conditionalFormatting>
  <conditionalFormatting sqref="S14:T14">
    <cfRule type="expression" dxfId="624" priority="626">
      <formula>"'=Y(G$3&gt;=$E3 , G$3&lt;=$F3)"</formula>
    </cfRule>
  </conditionalFormatting>
  <conditionalFormatting sqref="S14:T14">
    <cfRule type="expression" dxfId="623" priority="625">
      <formula>"'=Y(G$3&gt;=$E3 , G$3&lt;=$F3)"</formula>
    </cfRule>
  </conditionalFormatting>
  <conditionalFormatting sqref="S14:T14">
    <cfRule type="expression" dxfId="622" priority="624">
      <formula>"'=Y(G$3&gt;=$E3 , G$3&lt;=$F3)"</formula>
    </cfRule>
  </conditionalFormatting>
  <conditionalFormatting sqref="S34:U34">
    <cfRule type="expression" dxfId="621" priority="623">
      <formula>"'=Y(G$3&gt;=$E3 , G$3&lt;=$F3)"</formula>
    </cfRule>
  </conditionalFormatting>
  <conditionalFormatting sqref="S34:U34">
    <cfRule type="expression" dxfId="620" priority="622">
      <formula>"'=Y(G$3&gt;=$E3 , G$3&lt;=$F3)"</formula>
    </cfRule>
  </conditionalFormatting>
  <conditionalFormatting sqref="S34:U34">
    <cfRule type="expression" dxfId="619" priority="621">
      <formula>"'=Y(G$3&gt;=$E3 , G$3&lt;=$F3)"</formula>
    </cfRule>
  </conditionalFormatting>
  <conditionalFormatting sqref="S34:U34">
    <cfRule type="expression" dxfId="618" priority="620">
      <formula>"'=Y(G$3&gt;=$E3 , G$3&lt;=$F3)"</formula>
    </cfRule>
  </conditionalFormatting>
  <conditionalFormatting sqref="S34:U34">
    <cfRule type="expression" dxfId="617" priority="619">
      <formula>"'=Y(G$3&gt;=$E3 , G$3&lt;=$F3)"</formula>
    </cfRule>
  </conditionalFormatting>
  <conditionalFormatting sqref="S34:U34">
    <cfRule type="expression" dxfId="616" priority="618">
      <formula>"'=Y(G$3&gt;=$E3 , G$3&lt;=$F3)"</formula>
    </cfRule>
  </conditionalFormatting>
  <conditionalFormatting sqref="S34:U34">
    <cfRule type="expression" dxfId="615" priority="617">
      <formula>"'=Y(G$3&gt;=$E3 , G$3&lt;=$F3)"</formula>
    </cfRule>
  </conditionalFormatting>
  <conditionalFormatting sqref="S34:U34">
    <cfRule type="expression" dxfId="614" priority="616">
      <formula>"'=Y(G$3&gt;=$E3 , G$3&lt;=$F3)"</formula>
    </cfRule>
  </conditionalFormatting>
  <conditionalFormatting sqref="S34:U34">
    <cfRule type="expression" dxfId="613" priority="615">
      <formula>"'=Y(G$3&gt;=$E3 , G$3&lt;=$F3)"</formula>
    </cfRule>
  </conditionalFormatting>
  <conditionalFormatting sqref="S34:U34">
    <cfRule type="expression" dxfId="612" priority="614">
      <formula>"'=Y(G$3&gt;=$E3 , G$3&lt;=$F3)"</formula>
    </cfRule>
  </conditionalFormatting>
  <conditionalFormatting sqref="S34:U34">
    <cfRule type="expression" dxfId="611" priority="613">
      <formula>"'=Y(G$3&gt;=$E3 , G$3&lt;=$F3)"</formula>
    </cfRule>
  </conditionalFormatting>
  <conditionalFormatting sqref="S34:U34">
    <cfRule type="expression" dxfId="610" priority="612">
      <formula>"'=Y(G$3&gt;=$E3 , G$3&lt;=$F3)"</formula>
    </cfRule>
  </conditionalFormatting>
  <conditionalFormatting sqref="S34:U34">
    <cfRule type="expression" dxfId="609" priority="611">
      <formula>"'=Y(G$3&gt;=$E3 , G$3&lt;=$F3)"</formula>
    </cfRule>
  </conditionalFormatting>
  <conditionalFormatting sqref="S34:U34">
    <cfRule type="expression" dxfId="608" priority="610">
      <formula>"'=Y(G$3&gt;=$E3 , G$3&lt;=$F3)"</formula>
    </cfRule>
  </conditionalFormatting>
  <conditionalFormatting sqref="S34:U34">
    <cfRule type="expression" dxfId="607" priority="609">
      <formula>"'=Y(G$3&gt;=$E3 , G$3&lt;=$F3)"</formula>
    </cfRule>
  </conditionalFormatting>
  <conditionalFormatting sqref="S34:U34">
    <cfRule type="expression" dxfId="606" priority="608">
      <formula>"'=Y(G$3&gt;=$E3 , G$3&lt;=$F3)"</formula>
    </cfRule>
  </conditionalFormatting>
  <conditionalFormatting sqref="S34:U34">
    <cfRule type="expression" dxfId="605" priority="607">
      <formula>"'=Y(G$3&gt;=$E3 , G$3&lt;=$F3)"</formula>
    </cfRule>
  </conditionalFormatting>
  <conditionalFormatting sqref="S34:U34">
    <cfRule type="expression" dxfId="604" priority="606">
      <formula>"'=Y(G$3&gt;=$E3 , G$3&lt;=$F3)"</formula>
    </cfRule>
  </conditionalFormatting>
  <conditionalFormatting sqref="S34:U34">
    <cfRule type="expression" dxfId="603" priority="605">
      <formula>"'=Y(G$3&gt;=$E3 , G$3&lt;=$F3)"</formula>
    </cfRule>
  </conditionalFormatting>
  <conditionalFormatting sqref="S34:U34">
    <cfRule type="expression" dxfId="602" priority="604">
      <formula>"'=Y(G$3&gt;=$E3 , G$3&lt;=$F3)"</formula>
    </cfRule>
  </conditionalFormatting>
  <conditionalFormatting sqref="S34:U34">
    <cfRule type="expression" dxfId="601" priority="603">
      <formula>"'=Y(G$3&gt;=$E3 , G$3&lt;=$F3)"</formula>
    </cfRule>
  </conditionalFormatting>
  <conditionalFormatting sqref="S34:U34">
    <cfRule type="expression" dxfId="600" priority="602">
      <formula>"'=Y(G$3&gt;=$E3 , G$3&lt;=$F3)"</formula>
    </cfRule>
  </conditionalFormatting>
  <conditionalFormatting sqref="S34:U34">
    <cfRule type="expression" dxfId="599" priority="601">
      <formula>"'=Y(G$3&gt;=$E3 , G$3&lt;=$F3)"</formula>
    </cfRule>
  </conditionalFormatting>
  <conditionalFormatting sqref="S34:U34">
    <cfRule type="expression" dxfId="598" priority="600">
      <formula>"'=Y(G$3&gt;=$E3 , G$3&lt;=$F3)"</formula>
    </cfRule>
  </conditionalFormatting>
  <conditionalFormatting sqref="S34:U34">
    <cfRule type="expression" dxfId="597" priority="599">
      <formula>"'=Y(G$3&gt;=$E3 , G$3&lt;=$F3)"</formula>
    </cfRule>
  </conditionalFormatting>
  <conditionalFormatting sqref="S34:U34">
    <cfRule type="expression" dxfId="596" priority="598">
      <formula>"'=Y(G$3&gt;=$E3 , G$3&lt;=$F3)"</formula>
    </cfRule>
  </conditionalFormatting>
  <conditionalFormatting sqref="S34:U34">
    <cfRule type="expression" dxfId="595" priority="597">
      <formula>"'=Y(G$3&gt;=$E3 , G$3&lt;=$F3)"</formula>
    </cfRule>
  </conditionalFormatting>
  <conditionalFormatting sqref="S34:U34">
    <cfRule type="expression" dxfId="594" priority="596">
      <formula>"'=Y(G$3&gt;=$E3 , G$3&lt;=$F3)"</formula>
    </cfRule>
  </conditionalFormatting>
  <conditionalFormatting sqref="S34:U34">
    <cfRule type="expression" dxfId="593" priority="595">
      <formula>"'=Y(G$3&gt;=$E3 , G$3&lt;=$F3)"</formula>
    </cfRule>
  </conditionalFormatting>
  <conditionalFormatting sqref="S34:U34">
    <cfRule type="expression" dxfId="592" priority="594">
      <formula>"'=Y(G$3&gt;=$E3 , G$3&lt;=$F3)"</formula>
    </cfRule>
  </conditionalFormatting>
  <conditionalFormatting sqref="S34:U34">
    <cfRule type="expression" dxfId="591" priority="593">
      <formula>"'=Y(G$3&gt;=$E3 , G$3&lt;=$F3)"</formula>
    </cfRule>
  </conditionalFormatting>
  <conditionalFormatting sqref="S34:U34">
    <cfRule type="expression" dxfId="590" priority="592">
      <formula>"'=Y(G$3&gt;=$E3 , G$3&lt;=$F3)"</formula>
    </cfRule>
  </conditionalFormatting>
  <conditionalFormatting sqref="S34:U34">
    <cfRule type="expression" dxfId="589" priority="591">
      <formula>"'=Y(G$3&gt;=$E3 , G$3&lt;=$F3)"</formula>
    </cfRule>
  </conditionalFormatting>
  <conditionalFormatting sqref="S34:U34">
    <cfRule type="expression" dxfId="588" priority="590">
      <formula>"'=Y(G$3&gt;=$E3 , G$3&lt;=$F3)"</formula>
    </cfRule>
  </conditionalFormatting>
  <conditionalFormatting sqref="S34:U34">
    <cfRule type="expression" dxfId="587" priority="589">
      <formula>"'=Y(G$3&gt;=$E3 , G$3&lt;=$F3)"</formula>
    </cfRule>
  </conditionalFormatting>
  <conditionalFormatting sqref="S34:U34">
    <cfRule type="expression" dxfId="586" priority="588">
      <formula>"'=Y(G$3&gt;=$E3 , G$3&lt;=$F3)"</formula>
    </cfRule>
  </conditionalFormatting>
  <conditionalFormatting sqref="S38:U38">
    <cfRule type="cellIs" dxfId="585" priority="586" operator="equal">
      <formula>0</formula>
    </cfRule>
  </conditionalFormatting>
  <conditionalFormatting sqref="S38:U38">
    <cfRule type="expression" dxfId="584" priority="585">
      <formula>"'=Y(G$3&gt;=$E3 , G$3&lt;=$F3)"</formula>
    </cfRule>
  </conditionalFormatting>
  <conditionalFormatting sqref="S38:U38">
    <cfRule type="expression" dxfId="583" priority="548">
      <formula>"'=Y(G$3&gt;=$E3 , G$3&lt;=$F3)"</formula>
    </cfRule>
  </conditionalFormatting>
  <conditionalFormatting sqref="S38:U38">
    <cfRule type="expression" dxfId="582" priority="584">
      <formula>"'=Y(G$3&gt;=$E3 , G$3&lt;=$F3)"</formula>
    </cfRule>
  </conditionalFormatting>
  <conditionalFormatting sqref="S38:U38">
    <cfRule type="expression" dxfId="581" priority="583">
      <formula>"'=Y(G$3&gt;=$E3 , G$3&lt;=$F3)"</formula>
    </cfRule>
  </conditionalFormatting>
  <conditionalFormatting sqref="S38:U38">
    <cfRule type="expression" dxfId="580" priority="582">
      <formula>"'=Y(G$3&gt;=$E3 , G$3&lt;=$F3)"</formula>
    </cfRule>
  </conditionalFormatting>
  <conditionalFormatting sqref="S38:U38">
    <cfRule type="expression" dxfId="579" priority="581">
      <formula>"'=Y(G$3&gt;=$E3 , G$3&lt;=$F3)"</formula>
    </cfRule>
  </conditionalFormatting>
  <conditionalFormatting sqref="S38:U38">
    <cfRule type="expression" dxfId="578" priority="580">
      <formula>"'=Y(G$3&gt;=$E3 , G$3&lt;=$F3)"</formula>
    </cfRule>
  </conditionalFormatting>
  <conditionalFormatting sqref="S38:U38">
    <cfRule type="expression" dxfId="577" priority="579">
      <formula>"'=Y(G$3&gt;=$E3 , G$3&lt;=$F3)"</formula>
    </cfRule>
  </conditionalFormatting>
  <conditionalFormatting sqref="S38:U38">
    <cfRule type="expression" dxfId="576" priority="578">
      <formula>"'=Y(G$3&gt;=$E3 , G$3&lt;=$F3)"</formula>
    </cfRule>
  </conditionalFormatting>
  <conditionalFormatting sqref="S38:U38">
    <cfRule type="expression" dxfId="575" priority="577">
      <formula>"'=Y(G$3&gt;=$E3 , G$3&lt;=$F3)"</formula>
    </cfRule>
  </conditionalFormatting>
  <conditionalFormatting sqref="S38:U38">
    <cfRule type="expression" dxfId="574" priority="576">
      <formula>"'=Y(G$3&gt;=$E3 , G$3&lt;=$F3)"</formula>
    </cfRule>
  </conditionalFormatting>
  <conditionalFormatting sqref="S38:U38">
    <cfRule type="expression" dxfId="573" priority="575">
      <formula>"'=Y(G$3&gt;=$E3 , G$3&lt;=$F3)"</formula>
    </cfRule>
  </conditionalFormatting>
  <conditionalFormatting sqref="S38:U38">
    <cfRule type="expression" dxfId="572" priority="574">
      <formula>"'=Y(G$3&gt;=$E3 , G$3&lt;=$F3)"</formula>
    </cfRule>
  </conditionalFormatting>
  <conditionalFormatting sqref="S38:U38">
    <cfRule type="expression" dxfId="571" priority="573">
      <formula>"'=Y(G$3&gt;=$E3 , G$3&lt;=$F3)"</formula>
    </cfRule>
  </conditionalFormatting>
  <conditionalFormatting sqref="S38:U38">
    <cfRule type="expression" dxfId="570" priority="572">
      <formula>"'=Y(G$3&gt;=$E3 , G$3&lt;=$F3)"</formula>
    </cfRule>
  </conditionalFormatting>
  <conditionalFormatting sqref="S38:U38">
    <cfRule type="expression" dxfId="569" priority="571">
      <formula>"'=Y(G$3&gt;=$E3 , G$3&lt;=$F3)"</formula>
    </cfRule>
  </conditionalFormatting>
  <conditionalFormatting sqref="S38:U38">
    <cfRule type="expression" dxfId="568" priority="570">
      <formula>"'=Y(G$3&gt;=$E3 , G$3&lt;=$F3)"</formula>
    </cfRule>
  </conditionalFormatting>
  <conditionalFormatting sqref="S38:U38">
    <cfRule type="expression" dxfId="567" priority="569">
      <formula>"'=Y(G$3&gt;=$E3 , G$3&lt;=$F3)"</formula>
    </cfRule>
  </conditionalFormatting>
  <conditionalFormatting sqref="S38:U38">
    <cfRule type="expression" dxfId="566" priority="568">
      <formula>"'=Y(G$3&gt;=$E3 , G$3&lt;=$F3)"</formula>
    </cfRule>
  </conditionalFormatting>
  <conditionalFormatting sqref="S38:U38">
    <cfRule type="expression" dxfId="565" priority="567">
      <formula>"'=Y(G$3&gt;=$E3 , G$3&lt;=$F3)"</formula>
    </cfRule>
  </conditionalFormatting>
  <conditionalFormatting sqref="S38:U38">
    <cfRule type="expression" dxfId="564" priority="566">
      <formula>"'=Y(G$3&gt;=$E3 , G$3&lt;=$F3)"</formula>
    </cfRule>
  </conditionalFormatting>
  <conditionalFormatting sqref="S38:U38">
    <cfRule type="expression" dxfId="563" priority="565">
      <formula>"'=Y(G$3&gt;=$E3 , G$3&lt;=$F3)"</formula>
    </cfRule>
  </conditionalFormatting>
  <conditionalFormatting sqref="S38:U38">
    <cfRule type="expression" dxfId="562" priority="564">
      <formula>"'=Y(G$3&gt;=$E3 , G$3&lt;=$F3)"</formula>
    </cfRule>
  </conditionalFormatting>
  <conditionalFormatting sqref="S38:U38">
    <cfRule type="expression" dxfId="561" priority="563">
      <formula>"'=Y(G$3&gt;=$E3 , G$3&lt;=$F3)"</formula>
    </cfRule>
  </conditionalFormatting>
  <conditionalFormatting sqref="S38:U38">
    <cfRule type="expression" dxfId="560" priority="562">
      <formula>"'=Y(G$3&gt;=$E3 , G$3&lt;=$F3)"</formula>
    </cfRule>
  </conditionalFormatting>
  <conditionalFormatting sqref="S38:U38">
    <cfRule type="expression" dxfId="559" priority="561">
      <formula>"'=Y(G$3&gt;=$E3 , G$3&lt;=$F3)"</formula>
    </cfRule>
  </conditionalFormatting>
  <conditionalFormatting sqref="S38:U38">
    <cfRule type="expression" dxfId="558" priority="560">
      <formula>"'=Y(G$3&gt;=$E3 , G$3&lt;=$F3)"</formula>
    </cfRule>
  </conditionalFormatting>
  <conditionalFormatting sqref="S38:U38">
    <cfRule type="expression" dxfId="557" priority="559">
      <formula>"'=Y(G$3&gt;=$E3 , G$3&lt;=$F3)"</formula>
    </cfRule>
  </conditionalFormatting>
  <conditionalFormatting sqref="S38:U38">
    <cfRule type="expression" dxfId="556" priority="558">
      <formula>"'=Y(G$3&gt;=$E3 , G$3&lt;=$F3)"</formula>
    </cfRule>
  </conditionalFormatting>
  <conditionalFormatting sqref="S38:U38">
    <cfRule type="expression" dxfId="555" priority="557">
      <formula>"'=Y(G$3&gt;=$E3 , G$3&lt;=$F3)"</formula>
    </cfRule>
  </conditionalFormatting>
  <conditionalFormatting sqref="S38:U38">
    <cfRule type="expression" dxfId="554" priority="556">
      <formula>"'=Y(G$3&gt;=$E3 , G$3&lt;=$F3)"</formula>
    </cfRule>
  </conditionalFormatting>
  <conditionalFormatting sqref="S38:U38">
    <cfRule type="expression" dxfId="553" priority="555">
      <formula>"'=Y(G$3&gt;=$E3 , G$3&lt;=$F3)"</formula>
    </cfRule>
  </conditionalFormatting>
  <conditionalFormatting sqref="S38:U38">
    <cfRule type="expression" dxfId="552" priority="554">
      <formula>"'=Y(G$3&gt;=$E3 , G$3&lt;=$F3)"</formula>
    </cfRule>
  </conditionalFormatting>
  <conditionalFormatting sqref="S38:U38">
    <cfRule type="expression" dxfId="551" priority="553">
      <formula>"'=Y(G$3&gt;=$E3 , G$3&lt;=$F3)"</formula>
    </cfRule>
  </conditionalFormatting>
  <conditionalFormatting sqref="S38:U38">
    <cfRule type="expression" dxfId="550" priority="552">
      <formula>"'=Y(G$3&gt;=$E3 , G$3&lt;=$F3)"</formula>
    </cfRule>
  </conditionalFormatting>
  <conditionalFormatting sqref="S38:U38">
    <cfRule type="expression" dxfId="549" priority="551">
      <formula>"'=Y(G$3&gt;=$E3 , G$3&lt;=$F3)"</formula>
    </cfRule>
  </conditionalFormatting>
  <conditionalFormatting sqref="S38:U38">
    <cfRule type="expression" dxfId="548" priority="550">
      <formula>"'=Y(G$3&gt;=$E3 , G$3&lt;=$F3)"</formula>
    </cfRule>
  </conditionalFormatting>
  <conditionalFormatting sqref="S38:U38">
    <cfRule type="expression" dxfId="547" priority="549">
      <formula>"'=Y(G$3&gt;=$E3 , G$3&lt;=$F3)"</formula>
    </cfRule>
  </conditionalFormatting>
  <conditionalFormatting sqref="T16:U16">
    <cfRule type="expression" dxfId="546" priority="547">
      <formula>"'=Y(G$3&gt;=$E3 , G$3&lt;=$F3)"</formula>
    </cfRule>
  </conditionalFormatting>
  <conditionalFormatting sqref="T16:U16">
    <cfRule type="expression" dxfId="545" priority="546">
      <formula>"'=Y(G$3&gt;=$E3 , G$3&lt;=$F3)"</formula>
    </cfRule>
  </conditionalFormatting>
  <conditionalFormatting sqref="T16:U16">
    <cfRule type="expression" dxfId="544" priority="545">
      <formula>"'=Y(G$3&gt;=$E3 , G$3&lt;=$F3)"</formula>
    </cfRule>
  </conditionalFormatting>
  <conditionalFormatting sqref="T16:U16">
    <cfRule type="expression" dxfId="543" priority="544">
      <formula>"'=Y(G$3&gt;=$E3 , G$3&lt;=$F3)"</formula>
    </cfRule>
  </conditionalFormatting>
  <conditionalFormatting sqref="T16:U16">
    <cfRule type="expression" dxfId="542" priority="543">
      <formula>"'=Y(G$3&gt;=$E3 , G$3&lt;=$F3)"</formula>
    </cfRule>
  </conditionalFormatting>
  <conditionalFormatting sqref="T16:U16">
    <cfRule type="expression" dxfId="541" priority="542">
      <formula>"'=Y(G$3&gt;=$E3 , G$3&lt;=$F3)"</formula>
    </cfRule>
  </conditionalFormatting>
  <conditionalFormatting sqref="T16:U16">
    <cfRule type="expression" dxfId="540" priority="541">
      <formula>"'=Y(G$3&gt;=$E3 , G$3&lt;=$F3)"</formula>
    </cfRule>
  </conditionalFormatting>
  <conditionalFormatting sqref="T16:U16">
    <cfRule type="expression" dxfId="539" priority="540">
      <formula>"'=Y(G$3&gt;=$E3 , G$3&lt;=$F3)"</formula>
    </cfRule>
  </conditionalFormatting>
  <conditionalFormatting sqref="T16:U16">
    <cfRule type="expression" dxfId="538" priority="539">
      <formula>"'=Y(G$3&gt;=$E3 , G$3&lt;=$F3)"</formula>
    </cfRule>
  </conditionalFormatting>
  <conditionalFormatting sqref="T16:U16">
    <cfRule type="expression" dxfId="537" priority="538">
      <formula>"'=Y(G$3&gt;=$E3 , G$3&lt;=$F3)"</formula>
    </cfRule>
  </conditionalFormatting>
  <conditionalFormatting sqref="T16:U16">
    <cfRule type="expression" dxfId="536" priority="537">
      <formula>"'=Y(G$3&gt;=$E3 , G$3&lt;=$F3)"</formula>
    </cfRule>
  </conditionalFormatting>
  <conditionalFormatting sqref="T16:U16">
    <cfRule type="expression" dxfId="535" priority="536">
      <formula>"'=Y(G$3&gt;=$E3 , G$3&lt;=$F3)"</formula>
    </cfRule>
  </conditionalFormatting>
  <conditionalFormatting sqref="T16:U16">
    <cfRule type="expression" dxfId="534" priority="535">
      <formula>"'=Y(G$3&gt;=$E3 , G$3&lt;=$F3)"</formula>
    </cfRule>
  </conditionalFormatting>
  <conditionalFormatting sqref="T16:U16">
    <cfRule type="expression" dxfId="533" priority="534">
      <formula>"'=Y(G$3&gt;=$E3 , G$3&lt;=$F3)"</formula>
    </cfRule>
  </conditionalFormatting>
  <conditionalFormatting sqref="T16:U16">
    <cfRule type="expression" dxfId="532" priority="533">
      <formula>"'=Y(G$3&gt;=$E3 , G$3&lt;=$F3)"</formula>
    </cfRule>
  </conditionalFormatting>
  <conditionalFormatting sqref="T16:U16">
    <cfRule type="expression" dxfId="531" priority="532">
      <formula>"'=Y(G$3&gt;=$E3 , G$3&lt;=$F3)"</formula>
    </cfRule>
  </conditionalFormatting>
  <conditionalFormatting sqref="T16:U16">
    <cfRule type="expression" dxfId="530" priority="531">
      <formula>"'=Y(G$3&gt;=$E3 , G$3&lt;=$F3)"</formula>
    </cfRule>
  </conditionalFormatting>
  <conditionalFormatting sqref="T16:U16">
    <cfRule type="expression" dxfId="529" priority="530">
      <formula>"'=Y(G$3&gt;=$E3 , G$3&lt;=$F3)"</formula>
    </cfRule>
  </conditionalFormatting>
  <conditionalFormatting sqref="T16:U16">
    <cfRule type="expression" dxfId="528" priority="529">
      <formula>"'=Y(G$3&gt;=$E3 , G$3&lt;=$F3)"</formula>
    </cfRule>
  </conditionalFormatting>
  <conditionalFormatting sqref="T16:U16">
    <cfRule type="expression" dxfId="527" priority="528">
      <formula>"'=Y(G$3&gt;=$E3 , G$3&lt;=$F3)"</formula>
    </cfRule>
  </conditionalFormatting>
  <conditionalFormatting sqref="T16:U16">
    <cfRule type="expression" dxfId="526" priority="527">
      <formula>"'=Y(G$3&gt;=$E3 , G$3&lt;=$F3)"</formula>
    </cfRule>
  </conditionalFormatting>
  <conditionalFormatting sqref="T16:U16">
    <cfRule type="expression" dxfId="525" priority="526">
      <formula>"'=Y(G$3&gt;=$E3 , G$3&lt;=$F3)"</formula>
    </cfRule>
  </conditionalFormatting>
  <conditionalFormatting sqref="T16:U16">
    <cfRule type="expression" dxfId="524" priority="525">
      <formula>"'=Y(G$3&gt;=$E3 , G$3&lt;=$F3)"</formula>
    </cfRule>
  </conditionalFormatting>
  <conditionalFormatting sqref="T16:U16">
    <cfRule type="expression" dxfId="523" priority="524">
      <formula>"'=Y(G$3&gt;=$E3 , G$3&lt;=$F3)"</formula>
    </cfRule>
  </conditionalFormatting>
  <conditionalFormatting sqref="T16:U16">
    <cfRule type="expression" dxfId="522" priority="523">
      <formula>"'=Y(G$3&gt;=$E3 , G$3&lt;=$F3)"</formula>
    </cfRule>
  </conditionalFormatting>
  <conditionalFormatting sqref="T16:U16">
    <cfRule type="expression" dxfId="521" priority="522">
      <formula>"'=Y(G$3&gt;=$E3 , G$3&lt;=$F3)"</formula>
    </cfRule>
  </conditionalFormatting>
  <conditionalFormatting sqref="T16:U16">
    <cfRule type="expression" dxfId="520" priority="521">
      <formula>"'=Y(G$3&gt;=$E3 , G$3&lt;=$F3)"</formula>
    </cfRule>
  </conditionalFormatting>
  <conditionalFormatting sqref="T16:U16">
    <cfRule type="expression" dxfId="519" priority="520">
      <formula>"'=Y(G$3&gt;=$E3 , G$3&lt;=$F3)"</formula>
    </cfRule>
  </conditionalFormatting>
  <conditionalFormatting sqref="T16:U16">
    <cfRule type="expression" dxfId="518" priority="519">
      <formula>"'=Y(G$3&gt;=$E3 , G$3&lt;=$F3)"</formula>
    </cfRule>
  </conditionalFormatting>
  <conditionalFormatting sqref="T16:U16">
    <cfRule type="expression" dxfId="517" priority="518">
      <formula>"'=Y(G$3&gt;=$E3 , G$3&lt;=$F3)"</formula>
    </cfRule>
  </conditionalFormatting>
  <conditionalFormatting sqref="T16:U16">
    <cfRule type="expression" dxfId="516" priority="517">
      <formula>"'=Y(G$3&gt;=$E3 , G$3&lt;=$F3)"</formula>
    </cfRule>
  </conditionalFormatting>
  <conditionalFormatting sqref="T16:U16">
    <cfRule type="expression" dxfId="515" priority="516">
      <formula>"'=Y(G$3&gt;=$E3 , G$3&lt;=$F3)"</formula>
    </cfRule>
  </conditionalFormatting>
  <conditionalFormatting sqref="T16:U16">
    <cfRule type="expression" dxfId="514" priority="515">
      <formula>"'=Y(G$3&gt;=$E3 , G$3&lt;=$F3)"</formula>
    </cfRule>
  </conditionalFormatting>
  <conditionalFormatting sqref="T16:U16">
    <cfRule type="expression" dxfId="513" priority="514">
      <formula>"'=Y(G$3&gt;=$E3 , G$3&lt;=$F3)"</formula>
    </cfRule>
  </conditionalFormatting>
  <conditionalFormatting sqref="T16:U16">
    <cfRule type="expression" dxfId="512" priority="513">
      <formula>"'=Y(G$3&gt;=$E3 , G$3&lt;=$F3)"</formula>
    </cfRule>
  </conditionalFormatting>
  <conditionalFormatting sqref="T16:U16">
    <cfRule type="expression" dxfId="511" priority="512">
      <formula>"'=Y(G$3&gt;=$E3 , G$3&lt;=$F3)"</formula>
    </cfRule>
  </conditionalFormatting>
  <conditionalFormatting sqref="T16:U16">
    <cfRule type="expression" dxfId="510" priority="511">
      <formula>"'=Y(G$3&gt;=$E3 , G$3&lt;=$F3)"</formula>
    </cfRule>
  </conditionalFormatting>
  <conditionalFormatting sqref="R12">
    <cfRule type="expression" dxfId="509" priority="510">
      <formula>"'=Y(G$3&gt;=$E3 , G$3&lt;=$F3)"</formula>
    </cfRule>
  </conditionalFormatting>
  <conditionalFormatting sqref="R12">
    <cfRule type="expression" dxfId="508" priority="509">
      <formula>"'=Y(G$3&gt;=$E3 , G$3&lt;=$F3)"</formula>
    </cfRule>
  </conditionalFormatting>
  <conditionalFormatting sqref="R12">
    <cfRule type="expression" dxfId="507" priority="508">
      <formula>"'=Y(G$3&gt;=$E3 , G$3&lt;=$F3)"</formula>
    </cfRule>
  </conditionalFormatting>
  <conditionalFormatting sqref="R12">
    <cfRule type="expression" dxfId="506" priority="507">
      <formula>"'=Y(G$3&gt;=$E3 , G$3&lt;=$F3)"</formula>
    </cfRule>
  </conditionalFormatting>
  <conditionalFormatting sqref="R12">
    <cfRule type="expression" dxfId="505" priority="506">
      <formula>"'=Y(G$3&gt;=$E3 , G$3&lt;=$F3)"</formula>
    </cfRule>
  </conditionalFormatting>
  <conditionalFormatting sqref="R12">
    <cfRule type="expression" dxfId="504" priority="505">
      <formula>"'=Y(G$3&gt;=$E3 , G$3&lt;=$F3)"</formula>
    </cfRule>
  </conditionalFormatting>
  <conditionalFormatting sqref="R12">
    <cfRule type="expression" dxfId="503" priority="504">
      <formula>"'=Y(G$3&gt;=$E3 , G$3&lt;=$F3)"</formula>
    </cfRule>
  </conditionalFormatting>
  <conditionalFormatting sqref="R12">
    <cfRule type="expression" dxfId="502" priority="503">
      <formula>"'=Y(G$3&gt;=$E3 , G$3&lt;=$F3)"</formula>
    </cfRule>
  </conditionalFormatting>
  <conditionalFormatting sqref="R12">
    <cfRule type="expression" dxfId="501" priority="502">
      <formula>"'=Y(G$3&gt;=$E3 , G$3&lt;=$F3)"</formula>
    </cfRule>
  </conditionalFormatting>
  <conditionalFormatting sqref="R12">
    <cfRule type="expression" dxfId="500" priority="501">
      <formula>"'=Y(G$3&gt;=$E3 , G$3&lt;=$F3)"</formula>
    </cfRule>
  </conditionalFormatting>
  <conditionalFormatting sqref="R12">
    <cfRule type="expression" dxfId="499" priority="500">
      <formula>"'=Y(G$3&gt;=$E3 , G$3&lt;=$F3)"</formula>
    </cfRule>
  </conditionalFormatting>
  <conditionalFormatting sqref="R12">
    <cfRule type="expression" dxfId="498" priority="499">
      <formula>"'=Y(G$3&gt;=$E3 , G$3&lt;=$F3)"</formula>
    </cfRule>
  </conditionalFormatting>
  <conditionalFormatting sqref="R12">
    <cfRule type="expression" dxfId="497" priority="498">
      <formula>"'=Y(G$3&gt;=$E3 , G$3&lt;=$F3)"</formula>
    </cfRule>
  </conditionalFormatting>
  <conditionalFormatting sqref="R12">
    <cfRule type="expression" dxfId="496" priority="497">
      <formula>"'=Y(G$3&gt;=$E3 , G$3&lt;=$F3)"</formula>
    </cfRule>
  </conditionalFormatting>
  <conditionalFormatting sqref="R12">
    <cfRule type="expression" dxfId="495" priority="496">
      <formula>"'=Y(G$3&gt;=$E3 , G$3&lt;=$F3)"</formula>
    </cfRule>
  </conditionalFormatting>
  <conditionalFormatting sqref="R12">
    <cfRule type="expression" dxfId="494" priority="495">
      <formula>"'=Y(G$3&gt;=$E3 , G$3&lt;=$F3)"</formula>
    </cfRule>
  </conditionalFormatting>
  <conditionalFormatting sqref="R12">
    <cfRule type="expression" dxfId="493" priority="494">
      <formula>"'=Y(G$3&gt;=$E3 , G$3&lt;=$F3)"</formula>
    </cfRule>
  </conditionalFormatting>
  <conditionalFormatting sqref="R12">
    <cfRule type="expression" dxfId="492" priority="493">
      <formula>"'=Y(G$3&gt;=$E3 , G$3&lt;=$F3)"</formula>
    </cfRule>
  </conditionalFormatting>
  <conditionalFormatting sqref="R12">
    <cfRule type="expression" dxfId="491" priority="492">
      <formula>"'=Y(G$3&gt;=$E3 , G$3&lt;=$F3)"</formula>
    </cfRule>
  </conditionalFormatting>
  <conditionalFormatting sqref="R12">
    <cfRule type="expression" dxfId="490" priority="491">
      <formula>"'=Y(G$3&gt;=$E3 , G$3&lt;=$F3)"</formula>
    </cfRule>
  </conditionalFormatting>
  <conditionalFormatting sqref="R12">
    <cfRule type="expression" dxfId="489" priority="490">
      <formula>"'=Y(G$3&gt;=$E3 , G$3&lt;=$F3)"</formula>
    </cfRule>
  </conditionalFormatting>
  <conditionalFormatting sqref="R12">
    <cfRule type="expression" dxfId="488" priority="489">
      <formula>"'=Y(G$3&gt;=$E3 , G$3&lt;=$F3)"</formula>
    </cfRule>
  </conditionalFormatting>
  <conditionalFormatting sqref="R12">
    <cfRule type="expression" dxfId="487" priority="488">
      <formula>"'=Y(G$3&gt;=$E3 , G$3&lt;=$F3)"</formula>
    </cfRule>
  </conditionalFormatting>
  <conditionalFormatting sqref="R12">
    <cfRule type="expression" dxfId="486" priority="487">
      <formula>"'=Y(G$3&gt;=$E3 , G$3&lt;=$F3)"</formula>
    </cfRule>
  </conditionalFormatting>
  <conditionalFormatting sqref="R12">
    <cfRule type="expression" dxfId="485" priority="486">
      <formula>"'=Y(G$3&gt;=$E3 , G$3&lt;=$F3)"</formula>
    </cfRule>
  </conditionalFormatting>
  <conditionalFormatting sqref="R12">
    <cfRule type="expression" dxfId="484" priority="485">
      <formula>"'=Y(G$3&gt;=$E3 , G$3&lt;=$F3)"</formula>
    </cfRule>
  </conditionalFormatting>
  <conditionalFormatting sqref="R12">
    <cfRule type="expression" dxfId="483" priority="484">
      <formula>"'=Y(G$3&gt;=$E3 , G$3&lt;=$F3)"</formula>
    </cfRule>
  </conditionalFormatting>
  <conditionalFormatting sqref="R12">
    <cfRule type="expression" dxfId="482" priority="483">
      <formula>"'=Y(G$3&gt;=$E3 , G$3&lt;=$F3)"</formula>
    </cfRule>
  </conditionalFormatting>
  <conditionalFormatting sqref="R12">
    <cfRule type="expression" dxfId="481" priority="482">
      <formula>"'=Y(G$3&gt;=$E3 , G$3&lt;=$F3)"</formula>
    </cfRule>
  </conditionalFormatting>
  <conditionalFormatting sqref="R12">
    <cfRule type="expression" dxfId="480" priority="481">
      <formula>"'=Y(G$3&gt;=$E3 , G$3&lt;=$F3)"</formula>
    </cfRule>
  </conditionalFormatting>
  <conditionalFormatting sqref="R12">
    <cfRule type="expression" dxfId="479" priority="480">
      <formula>"'=Y(G$3&gt;=$E3 , G$3&lt;=$F3)"</formula>
    </cfRule>
  </conditionalFormatting>
  <conditionalFormatting sqref="R12">
    <cfRule type="expression" dxfId="478" priority="479">
      <formula>"'=Y(G$3&gt;=$E3 , G$3&lt;=$F3)"</formula>
    </cfRule>
  </conditionalFormatting>
  <conditionalFormatting sqref="R12">
    <cfRule type="expression" dxfId="477" priority="478">
      <formula>"'=Y(G$3&gt;=$E3 , G$3&lt;=$F3)"</formula>
    </cfRule>
  </conditionalFormatting>
  <conditionalFormatting sqref="R12">
    <cfRule type="expression" dxfId="476" priority="477">
      <formula>"'=Y(G$3&gt;=$E3 , G$3&lt;=$F3)"</formula>
    </cfRule>
  </conditionalFormatting>
  <conditionalFormatting sqref="R12">
    <cfRule type="expression" dxfId="475" priority="476">
      <formula>"'=Y(G$3&gt;=$E3 , G$3&lt;=$F3)"</formula>
    </cfRule>
  </conditionalFormatting>
  <conditionalFormatting sqref="R12">
    <cfRule type="expression" dxfId="474" priority="475">
      <formula>"'=Y(G$3&gt;=$E3 , G$3&lt;=$F3)"</formula>
    </cfRule>
  </conditionalFormatting>
  <conditionalFormatting sqref="R12">
    <cfRule type="expression" dxfId="473" priority="474">
      <formula>"'=Y(G$3&gt;=$E3 , G$3&lt;=$F3)"</formula>
    </cfRule>
  </conditionalFormatting>
  <conditionalFormatting sqref="Q20">
    <cfRule type="expression" dxfId="472" priority="473">
      <formula>"'=Y(G$3&gt;=$E3 , G$3&lt;=$F3)"</formula>
    </cfRule>
  </conditionalFormatting>
  <conditionalFormatting sqref="Q20">
    <cfRule type="expression" dxfId="471" priority="472">
      <formula>"'=Y(G$3&gt;=$E3 , G$3&lt;=$F3)"</formula>
    </cfRule>
  </conditionalFormatting>
  <conditionalFormatting sqref="Q20">
    <cfRule type="expression" dxfId="470" priority="471">
      <formula>"'=Y(G$3&gt;=$E3 , G$3&lt;=$F3)"</formula>
    </cfRule>
  </conditionalFormatting>
  <conditionalFormatting sqref="Q20">
    <cfRule type="expression" dxfId="469" priority="470">
      <formula>"'=Y(G$3&gt;=$E3 , G$3&lt;=$F3)"</formula>
    </cfRule>
  </conditionalFormatting>
  <conditionalFormatting sqref="Q20">
    <cfRule type="expression" dxfId="468" priority="469">
      <formula>"'=Y(G$3&gt;=$E3 , G$3&lt;=$F3)"</formula>
    </cfRule>
  </conditionalFormatting>
  <conditionalFormatting sqref="Q20">
    <cfRule type="expression" dxfId="467" priority="468">
      <formula>"'=Y(G$3&gt;=$E3 , G$3&lt;=$F3)"</formula>
    </cfRule>
  </conditionalFormatting>
  <conditionalFormatting sqref="Q20">
    <cfRule type="expression" dxfId="466" priority="467">
      <formula>"'=Y(G$3&gt;=$E3 , G$3&lt;=$F3)"</formula>
    </cfRule>
  </conditionalFormatting>
  <conditionalFormatting sqref="Q20">
    <cfRule type="expression" dxfId="465" priority="466">
      <formula>"'=Y(G$3&gt;=$E3 , G$3&lt;=$F3)"</formula>
    </cfRule>
  </conditionalFormatting>
  <conditionalFormatting sqref="Q20">
    <cfRule type="expression" dxfId="464" priority="465">
      <formula>"'=Y(G$3&gt;=$E3 , G$3&lt;=$F3)"</formula>
    </cfRule>
  </conditionalFormatting>
  <conditionalFormatting sqref="Q20">
    <cfRule type="expression" dxfId="463" priority="464">
      <formula>"'=Y(G$3&gt;=$E3 , G$3&lt;=$F3)"</formula>
    </cfRule>
  </conditionalFormatting>
  <conditionalFormatting sqref="Q20">
    <cfRule type="expression" dxfId="462" priority="463">
      <formula>"'=Y(G$3&gt;=$E3 , G$3&lt;=$F3)"</formula>
    </cfRule>
  </conditionalFormatting>
  <conditionalFormatting sqref="Q20">
    <cfRule type="expression" dxfId="461" priority="462">
      <formula>"'=Y(G$3&gt;=$E3 , G$3&lt;=$F3)"</formula>
    </cfRule>
  </conditionalFormatting>
  <conditionalFormatting sqref="Q20">
    <cfRule type="expression" dxfId="460" priority="461">
      <formula>"'=Y(G$3&gt;=$E3 , G$3&lt;=$F3)"</formula>
    </cfRule>
  </conditionalFormatting>
  <conditionalFormatting sqref="Q20">
    <cfRule type="expression" dxfId="459" priority="460">
      <formula>"'=Y(G$3&gt;=$E3 , G$3&lt;=$F3)"</formula>
    </cfRule>
  </conditionalFormatting>
  <conditionalFormatting sqref="Q20">
    <cfRule type="expression" dxfId="458" priority="459">
      <formula>"'=Y(G$3&gt;=$E3 , G$3&lt;=$F3)"</formula>
    </cfRule>
  </conditionalFormatting>
  <conditionalFormatting sqref="Q20">
    <cfRule type="expression" dxfId="457" priority="458">
      <formula>"'=Y(G$3&gt;=$E3 , G$3&lt;=$F3)"</formula>
    </cfRule>
  </conditionalFormatting>
  <conditionalFormatting sqref="Q20">
    <cfRule type="expression" dxfId="456" priority="457">
      <formula>"'=Y(G$3&gt;=$E3 , G$3&lt;=$F3)"</formula>
    </cfRule>
  </conditionalFormatting>
  <conditionalFormatting sqref="Q20">
    <cfRule type="expression" dxfId="455" priority="456">
      <formula>"'=Y(G$3&gt;=$E3 , G$3&lt;=$F3)"</formula>
    </cfRule>
  </conditionalFormatting>
  <conditionalFormatting sqref="Q20">
    <cfRule type="expression" dxfId="454" priority="455">
      <formula>"'=Y(G$3&gt;=$E3 , G$3&lt;=$F3)"</formula>
    </cfRule>
  </conditionalFormatting>
  <conditionalFormatting sqref="Q20">
    <cfRule type="expression" dxfId="453" priority="454">
      <formula>"'=Y(G$3&gt;=$E3 , G$3&lt;=$F3)"</formula>
    </cfRule>
  </conditionalFormatting>
  <conditionalFormatting sqref="Q20">
    <cfRule type="expression" dxfId="452" priority="453">
      <formula>"'=Y(G$3&gt;=$E3 , G$3&lt;=$F3)"</formula>
    </cfRule>
  </conditionalFormatting>
  <conditionalFormatting sqref="Q20">
    <cfRule type="expression" dxfId="451" priority="452">
      <formula>"'=Y(G$3&gt;=$E3 , G$3&lt;=$F3)"</formula>
    </cfRule>
  </conditionalFormatting>
  <conditionalFormatting sqref="Q20">
    <cfRule type="expression" dxfId="450" priority="451">
      <formula>"'=Y(G$3&gt;=$E3 , G$3&lt;=$F3)"</formula>
    </cfRule>
  </conditionalFormatting>
  <conditionalFormatting sqref="Q20">
    <cfRule type="expression" dxfId="449" priority="450">
      <formula>"'=Y(G$3&gt;=$E3 , G$3&lt;=$F3)"</formula>
    </cfRule>
  </conditionalFormatting>
  <conditionalFormatting sqref="Q20">
    <cfRule type="expression" dxfId="448" priority="449">
      <formula>"'=Y(G$3&gt;=$E3 , G$3&lt;=$F3)"</formula>
    </cfRule>
  </conditionalFormatting>
  <conditionalFormatting sqref="Q20">
    <cfRule type="expression" dxfId="447" priority="448">
      <formula>"'=Y(G$3&gt;=$E3 , G$3&lt;=$F3)"</formula>
    </cfRule>
  </conditionalFormatting>
  <conditionalFormatting sqref="Q20">
    <cfRule type="expression" dxfId="446" priority="447">
      <formula>"'=Y(G$3&gt;=$E3 , G$3&lt;=$F3)"</formula>
    </cfRule>
  </conditionalFormatting>
  <conditionalFormatting sqref="Q20">
    <cfRule type="expression" dxfId="445" priority="446">
      <formula>"'=Y(G$3&gt;=$E3 , G$3&lt;=$F3)"</formula>
    </cfRule>
  </conditionalFormatting>
  <conditionalFormatting sqref="Q20">
    <cfRule type="expression" dxfId="444" priority="445">
      <formula>"'=Y(G$3&gt;=$E3 , G$3&lt;=$F3)"</formula>
    </cfRule>
  </conditionalFormatting>
  <conditionalFormatting sqref="Q20">
    <cfRule type="expression" dxfId="443" priority="444">
      <formula>"'=Y(G$3&gt;=$E3 , G$3&lt;=$F3)"</formula>
    </cfRule>
  </conditionalFormatting>
  <conditionalFormatting sqref="Q20">
    <cfRule type="expression" dxfId="442" priority="443">
      <formula>"'=Y(G$3&gt;=$E3 , G$3&lt;=$F3)"</formula>
    </cfRule>
  </conditionalFormatting>
  <conditionalFormatting sqref="Q20">
    <cfRule type="expression" dxfId="441" priority="442">
      <formula>"'=Y(G$3&gt;=$E3 , G$3&lt;=$F3)"</formula>
    </cfRule>
  </conditionalFormatting>
  <conditionalFormatting sqref="Q20">
    <cfRule type="expression" dxfId="440" priority="441">
      <formula>"'=Y(G$3&gt;=$E3 , G$3&lt;=$F3)"</formula>
    </cfRule>
  </conditionalFormatting>
  <conditionalFormatting sqref="Q20">
    <cfRule type="expression" dxfId="439" priority="440">
      <formula>"'=Y(G$3&gt;=$E3 , G$3&lt;=$F3)"</formula>
    </cfRule>
  </conditionalFormatting>
  <conditionalFormatting sqref="Q20">
    <cfRule type="expression" dxfId="438" priority="439">
      <formula>"'=Y(G$3&gt;=$E3 , G$3&lt;=$F3)"</formula>
    </cfRule>
  </conditionalFormatting>
  <conditionalFormatting sqref="Q20">
    <cfRule type="expression" dxfId="437" priority="438">
      <formula>"'=Y(G$3&gt;=$E3 , G$3&lt;=$F3)"</formula>
    </cfRule>
  </conditionalFormatting>
  <conditionalFormatting sqref="Q20">
    <cfRule type="expression" dxfId="436" priority="437">
      <formula>"'=Y(G$3&gt;=$E3 , G$3&lt;=$F3)"</formula>
    </cfRule>
  </conditionalFormatting>
  <conditionalFormatting sqref="Q20">
    <cfRule type="expression" dxfId="435" priority="436">
      <formula>"'=Y(G$3&gt;=$E3 , G$3&lt;=$F3)"</formula>
    </cfRule>
  </conditionalFormatting>
  <conditionalFormatting sqref="Q20">
    <cfRule type="expression" dxfId="434" priority="435">
      <formula>"'=Y(G$3&gt;=$E3 , G$3&lt;=$F3)"</formula>
    </cfRule>
  </conditionalFormatting>
  <conditionalFormatting sqref="Q20">
    <cfRule type="expression" dxfId="433" priority="434">
      <formula>"'=Y(G$3&gt;=$E3 , G$3&lt;=$F3)"</formula>
    </cfRule>
  </conditionalFormatting>
  <conditionalFormatting sqref="Q20">
    <cfRule type="expression" dxfId="432" priority="433">
      <formula>"'=Y(G$3&gt;=$E3 , G$3&lt;=$F3)"</formula>
    </cfRule>
  </conditionalFormatting>
  <conditionalFormatting sqref="Q20">
    <cfRule type="expression" dxfId="431" priority="432">
      <formula>"'=Y(G$3&gt;=$E3 , G$3&lt;=$F3)"</formula>
    </cfRule>
  </conditionalFormatting>
  <conditionalFormatting sqref="Q20">
    <cfRule type="expression" dxfId="430" priority="431">
      <formula>"'=Y(G$3&gt;=$E3 , G$3&lt;=$F3)"</formula>
    </cfRule>
  </conditionalFormatting>
  <conditionalFormatting sqref="Q20">
    <cfRule type="expression" dxfId="429" priority="430">
      <formula>"'=Y(G$3&gt;=$E3 , G$3&lt;=$F3)"</formula>
    </cfRule>
  </conditionalFormatting>
  <conditionalFormatting sqref="Q20">
    <cfRule type="expression" dxfId="428" priority="429">
      <formula>"'=Y(G$3&gt;=$E3 , G$3&lt;=$F3)"</formula>
    </cfRule>
  </conditionalFormatting>
  <conditionalFormatting sqref="Q20">
    <cfRule type="expression" dxfId="427" priority="428">
      <formula>"'=Y(G$3&gt;=$E3 , G$3&lt;=$F3)"</formula>
    </cfRule>
  </conditionalFormatting>
  <conditionalFormatting sqref="Q20">
    <cfRule type="expression" dxfId="426" priority="427">
      <formula>"'=Y(G$3&gt;=$E3 , G$3&lt;=$F3)"</formula>
    </cfRule>
  </conditionalFormatting>
  <conditionalFormatting sqref="Q20">
    <cfRule type="expression" dxfId="425" priority="426">
      <formula>"'=Y(G$3&gt;=$E3 , G$3&lt;=$F3)"</formula>
    </cfRule>
  </conditionalFormatting>
  <conditionalFormatting sqref="Q20">
    <cfRule type="expression" dxfId="424" priority="425">
      <formula>"'=Y(G$3&gt;=$E3 , G$3&lt;=$F3)"</formula>
    </cfRule>
  </conditionalFormatting>
  <conditionalFormatting sqref="Q20">
    <cfRule type="expression" dxfId="423" priority="424">
      <formula>"'=Y(G$3&gt;=$E3 , G$3&lt;=$F3)"</formula>
    </cfRule>
  </conditionalFormatting>
  <conditionalFormatting sqref="Q20">
    <cfRule type="expression" dxfId="422" priority="423">
      <formula>"'=Y(G$3&gt;=$E3 , G$3&lt;=$F3)"</formula>
    </cfRule>
  </conditionalFormatting>
  <conditionalFormatting sqref="Q20">
    <cfRule type="expression" dxfId="421" priority="422">
      <formula>"'=Y(G$3&gt;=$E3 , G$3&lt;=$F3)"</formula>
    </cfRule>
  </conditionalFormatting>
  <conditionalFormatting sqref="Q20">
    <cfRule type="expression" dxfId="420" priority="421">
      <formula>"'=Y(G$3&gt;=$E3 , G$3&lt;=$F3)"</formula>
    </cfRule>
  </conditionalFormatting>
  <conditionalFormatting sqref="Q20">
    <cfRule type="expression" dxfId="419" priority="420">
      <formula>"'=Y(G$3&gt;=$E3 , G$3&lt;=$F3)"</formula>
    </cfRule>
  </conditionalFormatting>
  <conditionalFormatting sqref="Q20">
    <cfRule type="expression" dxfId="418" priority="419">
      <formula>"'=Y(G$3&gt;=$E3 , G$3&lt;=$F3)"</formula>
    </cfRule>
  </conditionalFormatting>
  <conditionalFormatting sqref="U24">
    <cfRule type="expression" dxfId="417" priority="418">
      <formula>"'=Y(G$3&gt;=$E3 , G$3&lt;=$F3)"</formula>
    </cfRule>
  </conditionalFormatting>
  <conditionalFormatting sqref="U24">
    <cfRule type="expression" dxfId="416" priority="417">
      <formula>"'=Y(G$3&gt;=$E3 , G$3&lt;=$F3)"</formula>
    </cfRule>
  </conditionalFormatting>
  <conditionalFormatting sqref="U24">
    <cfRule type="expression" dxfId="415" priority="416">
      <formula>"'=Y(G$3&gt;=$E3 , G$3&lt;=$F3)"</formula>
    </cfRule>
  </conditionalFormatting>
  <conditionalFormatting sqref="U24">
    <cfRule type="expression" dxfId="414" priority="415">
      <formula>"'=Y(G$3&gt;=$E3 , G$3&lt;=$F3)"</formula>
    </cfRule>
  </conditionalFormatting>
  <conditionalFormatting sqref="U24">
    <cfRule type="expression" dxfId="413" priority="414">
      <formula>"'=Y(G$3&gt;=$E3 , G$3&lt;=$F3)"</formula>
    </cfRule>
  </conditionalFormatting>
  <conditionalFormatting sqref="U24">
    <cfRule type="expression" dxfId="412" priority="413">
      <formula>"'=Y(G$3&gt;=$E3 , G$3&lt;=$F3)"</formula>
    </cfRule>
  </conditionalFormatting>
  <conditionalFormatting sqref="U24">
    <cfRule type="expression" dxfId="411" priority="412">
      <formula>"'=Y(G$3&gt;=$E3 , G$3&lt;=$F3)"</formula>
    </cfRule>
  </conditionalFormatting>
  <conditionalFormatting sqref="U24">
    <cfRule type="expression" dxfId="410" priority="411">
      <formula>"'=Y(G$3&gt;=$E3 , G$3&lt;=$F3)"</formula>
    </cfRule>
  </conditionalFormatting>
  <conditionalFormatting sqref="U24">
    <cfRule type="expression" dxfId="409" priority="410">
      <formula>"'=Y(G$3&gt;=$E3 , G$3&lt;=$F3)"</formula>
    </cfRule>
  </conditionalFormatting>
  <conditionalFormatting sqref="U24">
    <cfRule type="expression" dxfId="408" priority="409">
      <formula>"'=Y(G$3&gt;=$E3 , G$3&lt;=$F3)"</formula>
    </cfRule>
  </conditionalFormatting>
  <conditionalFormatting sqref="U24">
    <cfRule type="expression" dxfId="407" priority="408">
      <formula>"'=Y(G$3&gt;=$E3 , G$3&lt;=$F3)"</formula>
    </cfRule>
  </conditionalFormatting>
  <conditionalFormatting sqref="U24">
    <cfRule type="expression" dxfId="406" priority="407">
      <formula>"'=Y(G$3&gt;=$E3 , G$3&lt;=$F3)"</formula>
    </cfRule>
  </conditionalFormatting>
  <conditionalFormatting sqref="U24">
    <cfRule type="expression" dxfId="405" priority="406">
      <formula>"'=Y(G$3&gt;=$E3 , G$3&lt;=$F3)"</formula>
    </cfRule>
  </conditionalFormatting>
  <conditionalFormatting sqref="U24">
    <cfRule type="expression" dxfId="404" priority="405">
      <formula>"'=Y(G$3&gt;=$E3 , G$3&lt;=$F3)"</formula>
    </cfRule>
  </conditionalFormatting>
  <conditionalFormatting sqref="U24">
    <cfRule type="expression" dxfId="403" priority="404">
      <formula>"'=Y(G$3&gt;=$E3 , G$3&lt;=$F3)"</formula>
    </cfRule>
  </conditionalFormatting>
  <conditionalFormatting sqref="U24">
    <cfRule type="expression" dxfId="402" priority="403">
      <formula>"'=Y(G$3&gt;=$E3 , G$3&lt;=$F3)"</formula>
    </cfRule>
  </conditionalFormatting>
  <conditionalFormatting sqref="U24">
    <cfRule type="expression" dxfId="401" priority="402">
      <formula>"'=Y(G$3&gt;=$E3 , G$3&lt;=$F3)"</formula>
    </cfRule>
  </conditionalFormatting>
  <conditionalFormatting sqref="U24">
    <cfRule type="expression" dxfId="400" priority="401">
      <formula>"'=Y(G$3&gt;=$E3 , G$3&lt;=$F3)"</formula>
    </cfRule>
  </conditionalFormatting>
  <conditionalFormatting sqref="U24">
    <cfRule type="expression" dxfId="399" priority="400">
      <formula>"'=Y(G$3&gt;=$E3 , G$3&lt;=$F3)"</formula>
    </cfRule>
  </conditionalFormatting>
  <conditionalFormatting sqref="U24">
    <cfRule type="expression" dxfId="398" priority="399">
      <formula>"'=Y(G$3&gt;=$E3 , G$3&lt;=$F3)"</formula>
    </cfRule>
  </conditionalFormatting>
  <conditionalFormatting sqref="U24">
    <cfRule type="expression" dxfId="397" priority="398">
      <formula>"'=Y(G$3&gt;=$E3 , G$3&lt;=$F3)"</formula>
    </cfRule>
  </conditionalFormatting>
  <conditionalFormatting sqref="U24">
    <cfRule type="expression" dxfId="396" priority="397">
      <formula>"'=Y(G$3&gt;=$E3 , G$3&lt;=$F3)"</formula>
    </cfRule>
  </conditionalFormatting>
  <conditionalFormatting sqref="U24">
    <cfRule type="expression" dxfId="395" priority="396">
      <formula>"'=Y(G$3&gt;=$E3 , G$3&lt;=$F3)"</formula>
    </cfRule>
  </conditionalFormatting>
  <conditionalFormatting sqref="U24">
    <cfRule type="expression" dxfId="394" priority="395">
      <formula>"'=Y(G$3&gt;=$E3 , G$3&lt;=$F3)"</formula>
    </cfRule>
  </conditionalFormatting>
  <conditionalFormatting sqref="U24">
    <cfRule type="expression" dxfId="393" priority="394">
      <formula>"'=Y(G$3&gt;=$E3 , G$3&lt;=$F3)"</formula>
    </cfRule>
  </conditionalFormatting>
  <conditionalFormatting sqref="U24">
    <cfRule type="expression" dxfId="392" priority="393">
      <formula>"'=Y(G$3&gt;=$E3 , G$3&lt;=$F3)"</formula>
    </cfRule>
  </conditionalFormatting>
  <conditionalFormatting sqref="U24">
    <cfRule type="expression" dxfId="391" priority="392">
      <formula>"'=Y(G$3&gt;=$E3 , G$3&lt;=$F3)"</formula>
    </cfRule>
  </conditionalFormatting>
  <conditionalFormatting sqref="U24">
    <cfRule type="expression" dxfId="390" priority="391">
      <formula>"'=Y(G$3&gt;=$E3 , G$3&lt;=$F3)"</formula>
    </cfRule>
  </conditionalFormatting>
  <conditionalFormatting sqref="U24">
    <cfRule type="expression" dxfId="389" priority="390">
      <formula>"'=Y(G$3&gt;=$E3 , G$3&lt;=$F3)"</formula>
    </cfRule>
  </conditionalFormatting>
  <conditionalFormatting sqref="U24">
    <cfRule type="expression" dxfId="388" priority="389">
      <formula>"'=Y(G$3&gt;=$E3 , G$3&lt;=$F3)"</formula>
    </cfRule>
  </conditionalFormatting>
  <conditionalFormatting sqref="U24">
    <cfRule type="expression" dxfId="387" priority="388">
      <formula>"'=Y(G$3&gt;=$E3 , G$3&lt;=$F3)"</formula>
    </cfRule>
  </conditionalFormatting>
  <conditionalFormatting sqref="U24">
    <cfRule type="expression" dxfId="386" priority="387">
      <formula>"'=Y(G$3&gt;=$E3 , G$3&lt;=$F3)"</formula>
    </cfRule>
  </conditionalFormatting>
  <conditionalFormatting sqref="U24">
    <cfRule type="expression" dxfId="385" priority="386">
      <formula>"'=Y(G$3&gt;=$E3 , G$3&lt;=$F3)"</formula>
    </cfRule>
  </conditionalFormatting>
  <conditionalFormatting sqref="U24">
    <cfRule type="expression" dxfId="384" priority="385">
      <formula>"'=Y(G$3&gt;=$E3 , G$3&lt;=$F3)"</formula>
    </cfRule>
  </conditionalFormatting>
  <conditionalFormatting sqref="U24">
    <cfRule type="expression" dxfId="383" priority="384">
      <formula>"'=Y(G$3&gt;=$E3 , G$3&lt;=$F3)"</formula>
    </cfRule>
  </conditionalFormatting>
  <conditionalFormatting sqref="U24">
    <cfRule type="expression" dxfId="382" priority="383">
      <formula>"'=Y(G$3&gt;=$E3 , G$3&lt;=$F3)"</formula>
    </cfRule>
  </conditionalFormatting>
  <conditionalFormatting sqref="U24">
    <cfRule type="expression" dxfId="381" priority="382">
      <formula>"'=Y(G$3&gt;=$E3 , G$3&lt;=$F3)"</formula>
    </cfRule>
  </conditionalFormatting>
  <conditionalFormatting sqref="U22">
    <cfRule type="expression" dxfId="380" priority="381">
      <formula>"'=Y(G$3&gt;=$E3 , G$3&lt;=$F3)"</formula>
    </cfRule>
  </conditionalFormatting>
  <conditionalFormatting sqref="U22">
    <cfRule type="expression" dxfId="379" priority="380">
      <formula>"'=Y(G$3&gt;=$E3 , G$3&lt;=$F3)"</formula>
    </cfRule>
  </conditionalFormatting>
  <conditionalFormatting sqref="U22">
    <cfRule type="expression" dxfId="378" priority="379">
      <formula>"'=Y(G$3&gt;=$E3 , G$3&lt;=$F3)"</formula>
    </cfRule>
  </conditionalFormatting>
  <conditionalFormatting sqref="U22">
    <cfRule type="expression" dxfId="377" priority="378">
      <formula>"'=Y(G$3&gt;=$E3 , G$3&lt;=$F3)"</formula>
    </cfRule>
  </conditionalFormatting>
  <conditionalFormatting sqref="U22">
    <cfRule type="expression" dxfId="376" priority="377">
      <formula>"'=Y(G$3&gt;=$E3 , G$3&lt;=$F3)"</formula>
    </cfRule>
  </conditionalFormatting>
  <conditionalFormatting sqref="U22">
    <cfRule type="expression" dxfId="375" priority="376">
      <formula>"'=Y(G$3&gt;=$E3 , G$3&lt;=$F3)"</formula>
    </cfRule>
  </conditionalFormatting>
  <conditionalFormatting sqref="U22">
    <cfRule type="expression" dxfId="374" priority="375">
      <formula>"'=Y(G$3&gt;=$E3 , G$3&lt;=$F3)"</formula>
    </cfRule>
  </conditionalFormatting>
  <conditionalFormatting sqref="U22">
    <cfRule type="expression" dxfId="373" priority="374">
      <formula>"'=Y(G$3&gt;=$E3 , G$3&lt;=$F3)"</formula>
    </cfRule>
  </conditionalFormatting>
  <conditionalFormatting sqref="U22">
    <cfRule type="expression" dxfId="372" priority="373">
      <formula>"'=Y(G$3&gt;=$E3 , G$3&lt;=$F3)"</formula>
    </cfRule>
  </conditionalFormatting>
  <conditionalFormatting sqref="U22">
    <cfRule type="expression" dxfId="371" priority="372">
      <formula>"'=Y(G$3&gt;=$E3 , G$3&lt;=$F3)"</formula>
    </cfRule>
  </conditionalFormatting>
  <conditionalFormatting sqref="U22">
    <cfRule type="expression" dxfId="370" priority="371">
      <formula>"'=Y(G$3&gt;=$E3 , G$3&lt;=$F3)"</formula>
    </cfRule>
  </conditionalFormatting>
  <conditionalFormatting sqref="U22">
    <cfRule type="expression" dxfId="369" priority="370">
      <formula>"'=Y(G$3&gt;=$E3 , G$3&lt;=$F3)"</formula>
    </cfRule>
  </conditionalFormatting>
  <conditionalFormatting sqref="U22">
    <cfRule type="expression" dxfId="368" priority="369">
      <formula>"'=Y(G$3&gt;=$E3 , G$3&lt;=$F3)"</formula>
    </cfRule>
  </conditionalFormatting>
  <conditionalFormatting sqref="U22">
    <cfRule type="expression" dxfId="367" priority="368">
      <formula>"'=Y(G$3&gt;=$E3 , G$3&lt;=$F3)"</formula>
    </cfRule>
  </conditionalFormatting>
  <conditionalFormatting sqref="U22">
    <cfRule type="expression" dxfId="366" priority="367">
      <formula>"'=Y(G$3&gt;=$E3 , G$3&lt;=$F3)"</formula>
    </cfRule>
  </conditionalFormatting>
  <conditionalFormatting sqref="U22">
    <cfRule type="expression" dxfId="365" priority="366">
      <formula>"'=Y(G$3&gt;=$E3 , G$3&lt;=$F3)"</formula>
    </cfRule>
  </conditionalFormatting>
  <conditionalFormatting sqref="U22">
    <cfRule type="expression" dxfId="364" priority="365">
      <formula>"'=Y(G$3&gt;=$E3 , G$3&lt;=$F3)"</formula>
    </cfRule>
  </conditionalFormatting>
  <conditionalFormatting sqref="U22">
    <cfRule type="expression" dxfId="363" priority="364">
      <formula>"'=Y(G$3&gt;=$E3 , G$3&lt;=$F3)"</formula>
    </cfRule>
  </conditionalFormatting>
  <conditionalFormatting sqref="U22">
    <cfRule type="expression" dxfId="362" priority="363">
      <formula>"'=Y(G$3&gt;=$E3 , G$3&lt;=$F3)"</formula>
    </cfRule>
  </conditionalFormatting>
  <conditionalFormatting sqref="U22">
    <cfRule type="expression" dxfId="361" priority="362">
      <formula>"'=Y(G$3&gt;=$E3 , G$3&lt;=$F3)"</formula>
    </cfRule>
  </conditionalFormatting>
  <conditionalFormatting sqref="U22">
    <cfRule type="expression" dxfId="360" priority="361">
      <formula>"'=Y(G$3&gt;=$E3 , G$3&lt;=$F3)"</formula>
    </cfRule>
  </conditionalFormatting>
  <conditionalFormatting sqref="U22">
    <cfRule type="expression" dxfId="359" priority="360">
      <formula>"'=Y(G$3&gt;=$E3 , G$3&lt;=$F3)"</formula>
    </cfRule>
  </conditionalFormatting>
  <conditionalFormatting sqref="U22">
    <cfRule type="expression" dxfId="358" priority="359">
      <formula>"'=Y(G$3&gt;=$E3 , G$3&lt;=$F3)"</formula>
    </cfRule>
  </conditionalFormatting>
  <conditionalFormatting sqref="U22">
    <cfRule type="expression" dxfId="357" priority="358">
      <formula>"'=Y(G$3&gt;=$E3 , G$3&lt;=$F3)"</formula>
    </cfRule>
  </conditionalFormatting>
  <conditionalFormatting sqref="U22">
    <cfRule type="expression" dxfId="356" priority="357">
      <formula>"'=Y(G$3&gt;=$E3 , G$3&lt;=$F3)"</formula>
    </cfRule>
  </conditionalFormatting>
  <conditionalFormatting sqref="U22">
    <cfRule type="expression" dxfId="355" priority="356">
      <formula>"'=Y(G$3&gt;=$E3 , G$3&lt;=$F3)"</formula>
    </cfRule>
  </conditionalFormatting>
  <conditionalFormatting sqref="U22">
    <cfRule type="expression" dxfId="354" priority="355">
      <formula>"'=Y(G$3&gt;=$E3 , G$3&lt;=$F3)"</formula>
    </cfRule>
  </conditionalFormatting>
  <conditionalFormatting sqref="U22">
    <cfRule type="expression" dxfId="353" priority="354">
      <formula>"'=Y(G$3&gt;=$E3 , G$3&lt;=$F3)"</formula>
    </cfRule>
  </conditionalFormatting>
  <conditionalFormatting sqref="U22">
    <cfRule type="expression" dxfId="352" priority="353">
      <formula>"'=Y(G$3&gt;=$E3 , G$3&lt;=$F3)"</formula>
    </cfRule>
  </conditionalFormatting>
  <conditionalFormatting sqref="U22">
    <cfRule type="expression" dxfId="351" priority="352">
      <formula>"'=Y(G$3&gt;=$E3 , G$3&lt;=$F3)"</formula>
    </cfRule>
  </conditionalFormatting>
  <conditionalFormatting sqref="U22">
    <cfRule type="expression" dxfId="350" priority="351">
      <formula>"'=Y(G$3&gt;=$E3 , G$3&lt;=$F3)"</formula>
    </cfRule>
  </conditionalFormatting>
  <conditionalFormatting sqref="U22">
    <cfRule type="expression" dxfId="349" priority="350">
      <formula>"'=Y(G$3&gt;=$E3 , G$3&lt;=$F3)"</formula>
    </cfRule>
  </conditionalFormatting>
  <conditionalFormatting sqref="U22">
    <cfRule type="expression" dxfId="348" priority="349">
      <formula>"'=Y(G$3&gt;=$E3 , G$3&lt;=$F3)"</formula>
    </cfRule>
  </conditionalFormatting>
  <conditionalFormatting sqref="U22">
    <cfRule type="expression" dxfId="347" priority="348">
      <formula>"'=Y(G$3&gt;=$E3 , G$3&lt;=$F3)"</formula>
    </cfRule>
  </conditionalFormatting>
  <conditionalFormatting sqref="U22">
    <cfRule type="expression" dxfId="346" priority="347">
      <formula>"'=Y(G$3&gt;=$E3 , G$3&lt;=$F3)"</formula>
    </cfRule>
  </conditionalFormatting>
  <conditionalFormatting sqref="U22">
    <cfRule type="expression" dxfId="345" priority="346">
      <formula>"'=Y(G$3&gt;=$E3 , G$3&lt;=$F3)"</formula>
    </cfRule>
  </conditionalFormatting>
  <conditionalFormatting sqref="U22">
    <cfRule type="expression" dxfId="344" priority="345">
      <formula>"'=Y(G$3&gt;=$E3 , G$3&lt;=$F3)"</formula>
    </cfRule>
  </conditionalFormatting>
  <conditionalFormatting sqref="U22">
    <cfRule type="expression" dxfId="343" priority="344">
      <formula>"'=Y(G$3&gt;=$E3 , G$3&lt;=$F3)"</formula>
    </cfRule>
  </conditionalFormatting>
  <conditionalFormatting sqref="P42:R42">
    <cfRule type="expression" dxfId="342" priority="343">
      <formula>"'=Y(G$3&gt;=$E3 , G$3&lt;=$F3)"</formula>
    </cfRule>
  </conditionalFormatting>
  <conditionalFormatting sqref="P42:R42">
    <cfRule type="expression" dxfId="341" priority="342">
      <formula>"'=Y(G$3&gt;=$E3 , G$3&lt;=$F3)"</formula>
    </cfRule>
  </conditionalFormatting>
  <conditionalFormatting sqref="P42:R42">
    <cfRule type="expression" dxfId="340" priority="341">
      <formula>"'=Y(G$3&gt;=$E3 , G$3&lt;=$F3)"</formula>
    </cfRule>
  </conditionalFormatting>
  <conditionalFormatting sqref="P42:R42">
    <cfRule type="expression" dxfId="339" priority="340">
      <formula>"'=Y(G$3&gt;=$E3 , G$3&lt;=$F3)"</formula>
    </cfRule>
  </conditionalFormatting>
  <conditionalFormatting sqref="P42:R42">
    <cfRule type="expression" dxfId="338" priority="339">
      <formula>"'=Y(G$3&gt;=$E3 , G$3&lt;=$F3)"</formula>
    </cfRule>
  </conditionalFormatting>
  <conditionalFormatting sqref="P42:R42">
    <cfRule type="expression" dxfId="337" priority="338">
      <formula>"'=Y(G$3&gt;=$E3 , G$3&lt;=$F3)"</formula>
    </cfRule>
  </conditionalFormatting>
  <conditionalFormatting sqref="P42:R42">
    <cfRule type="expression" dxfId="336" priority="337">
      <formula>"'=Y(G$3&gt;=$E3 , G$3&lt;=$F3)"</formula>
    </cfRule>
  </conditionalFormatting>
  <conditionalFormatting sqref="P42:R42">
    <cfRule type="expression" dxfId="335" priority="336">
      <formula>"'=Y(G$3&gt;=$E3 , G$3&lt;=$F3)"</formula>
    </cfRule>
  </conditionalFormatting>
  <conditionalFormatting sqref="P42:R42">
    <cfRule type="expression" dxfId="334" priority="335">
      <formula>"'=Y(G$3&gt;=$E3 , G$3&lt;=$F3)"</formula>
    </cfRule>
  </conditionalFormatting>
  <conditionalFormatting sqref="P42:R42">
    <cfRule type="expression" dxfId="333" priority="334">
      <formula>"'=Y(G$3&gt;=$E3 , G$3&lt;=$F3)"</formula>
    </cfRule>
  </conditionalFormatting>
  <conditionalFormatting sqref="P42:R42">
    <cfRule type="expression" dxfId="332" priority="333">
      <formula>"'=Y(G$3&gt;=$E3 , G$3&lt;=$F3)"</formula>
    </cfRule>
  </conditionalFormatting>
  <conditionalFormatting sqref="P42:R42">
    <cfRule type="expression" dxfId="331" priority="332">
      <formula>"'=Y(G$3&gt;=$E3 , G$3&lt;=$F3)"</formula>
    </cfRule>
  </conditionalFormatting>
  <conditionalFormatting sqref="P42:R42">
    <cfRule type="expression" dxfId="330" priority="331">
      <formula>"'=Y(G$3&gt;=$E3 , G$3&lt;=$F3)"</formula>
    </cfRule>
  </conditionalFormatting>
  <conditionalFormatting sqref="P42:R42">
    <cfRule type="expression" dxfId="329" priority="330">
      <formula>"'=Y(G$3&gt;=$E3 , G$3&lt;=$F3)"</formula>
    </cfRule>
  </conditionalFormatting>
  <conditionalFormatting sqref="P42:R42">
    <cfRule type="expression" dxfId="328" priority="329">
      <formula>"'=Y(G$3&gt;=$E3 , G$3&lt;=$F3)"</formula>
    </cfRule>
  </conditionalFormatting>
  <conditionalFormatting sqref="P42:R42">
    <cfRule type="expression" dxfId="327" priority="328">
      <formula>"'=Y(G$3&gt;=$E3 , G$3&lt;=$F3)"</formula>
    </cfRule>
  </conditionalFormatting>
  <conditionalFormatting sqref="P42:R42">
    <cfRule type="expression" dxfId="326" priority="327">
      <formula>"'=Y(G$3&gt;=$E3 , G$3&lt;=$F3)"</formula>
    </cfRule>
  </conditionalFormatting>
  <conditionalFormatting sqref="P42:R42">
    <cfRule type="expression" dxfId="325" priority="326">
      <formula>"'=Y(G$3&gt;=$E3 , G$3&lt;=$F3)"</formula>
    </cfRule>
  </conditionalFormatting>
  <conditionalFormatting sqref="P42:R42">
    <cfRule type="expression" dxfId="324" priority="325">
      <formula>"'=Y(G$3&gt;=$E3 , G$3&lt;=$F3)"</formula>
    </cfRule>
  </conditionalFormatting>
  <conditionalFormatting sqref="P42:R42">
    <cfRule type="expression" dxfId="323" priority="324">
      <formula>"'=Y(G$3&gt;=$E3 , G$3&lt;=$F3)"</formula>
    </cfRule>
  </conditionalFormatting>
  <conditionalFormatting sqref="P42:R42">
    <cfRule type="expression" dxfId="322" priority="323">
      <formula>"'=Y(G$3&gt;=$E3 , G$3&lt;=$F3)"</formula>
    </cfRule>
  </conditionalFormatting>
  <conditionalFormatting sqref="P42:R42">
    <cfRule type="expression" dxfId="321" priority="322">
      <formula>"'=Y(G$3&gt;=$E3 , G$3&lt;=$F3)"</formula>
    </cfRule>
  </conditionalFormatting>
  <conditionalFormatting sqref="P42:R42">
    <cfRule type="expression" dxfId="320" priority="321">
      <formula>"'=Y(G$3&gt;=$E3 , G$3&lt;=$F3)"</formula>
    </cfRule>
  </conditionalFormatting>
  <conditionalFormatting sqref="P42:R42">
    <cfRule type="expression" dxfId="319" priority="320">
      <formula>"'=Y(G$3&gt;=$E3 , G$3&lt;=$F3)"</formula>
    </cfRule>
  </conditionalFormatting>
  <conditionalFormatting sqref="P42:R42">
    <cfRule type="expression" dxfId="318" priority="319">
      <formula>"'=Y(G$3&gt;=$E3 , G$3&lt;=$F3)"</formula>
    </cfRule>
  </conditionalFormatting>
  <conditionalFormatting sqref="P42:R42">
    <cfRule type="expression" dxfId="317" priority="318">
      <formula>"'=Y(G$3&gt;=$E3 , G$3&lt;=$F3)"</formula>
    </cfRule>
  </conditionalFormatting>
  <conditionalFormatting sqref="P42:R42">
    <cfRule type="expression" dxfId="316" priority="317">
      <formula>"'=Y(G$3&gt;=$E3 , G$3&lt;=$F3)"</formula>
    </cfRule>
  </conditionalFormatting>
  <conditionalFormatting sqref="P42:R42">
    <cfRule type="expression" dxfId="315" priority="316">
      <formula>"'=Y(G$3&gt;=$E3 , G$3&lt;=$F3)"</formula>
    </cfRule>
  </conditionalFormatting>
  <conditionalFormatting sqref="P42:R42">
    <cfRule type="expression" dxfId="314" priority="315">
      <formula>"'=Y(G$3&gt;=$E3 , G$3&lt;=$F3)"</formula>
    </cfRule>
  </conditionalFormatting>
  <conditionalFormatting sqref="P42:R42">
    <cfRule type="expression" dxfId="313" priority="314">
      <formula>"'=Y(G$3&gt;=$E3 , G$3&lt;=$F3)"</formula>
    </cfRule>
  </conditionalFormatting>
  <conditionalFormatting sqref="P42:R42">
    <cfRule type="expression" dxfId="312" priority="313">
      <formula>"'=Y(G$3&gt;=$E3 , G$3&lt;=$F3)"</formula>
    </cfRule>
  </conditionalFormatting>
  <conditionalFormatting sqref="P42:R42">
    <cfRule type="expression" dxfId="311" priority="312">
      <formula>"'=Y(G$3&gt;=$E3 , G$3&lt;=$F3)"</formula>
    </cfRule>
  </conditionalFormatting>
  <conditionalFormatting sqref="P42:R42">
    <cfRule type="expression" dxfId="310" priority="311">
      <formula>"'=Y(G$3&gt;=$E3 , G$3&lt;=$F3)"</formula>
    </cfRule>
  </conditionalFormatting>
  <conditionalFormatting sqref="P42:R42">
    <cfRule type="expression" dxfId="309" priority="310">
      <formula>"'=Y(G$3&gt;=$E3 , G$3&lt;=$F3)"</formula>
    </cfRule>
  </conditionalFormatting>
  <conditionalFormatting sqref="P42:R42">
    <cfRule type="expression" dxfId="308" priority="309">
      <formula>"'=Y(G$3&gt;=$E3 , G$3&lt;=$F3)"</formula>
    </cfRule>
  </conditionalFormatting>
  <conditionalFormatting sqref="P42:R42">
    <cfRule type="expression" dxfId="307" priority="308">
      <formula>"'=Y(G$3&gt;=$E3 , G$3&lt;=$F3)"</formula>
    </cfRule>
  </conditionalFormatting>
  <conditionalFormatting sqref="P42:R42">
    <cfRule type="expression" dxfId="306" priority="307">
      <formula>"'=Y(G$3&gt;=$E3 , G$3&lt;=$F3)"</formula>
    </cfRule>
  </conditionalFormatting>
  <conditionalFormatting sqref="P42:R42">
    <cfRule type="expression" dxfId="305" priority="306">
      <formula>"'=Y(G$3&gt;=$E3 , G$3&lt;=$F3)"</formula>
    </cfRule>
  </conditionalFormatting>
  <conditionalFormatting sqref="P42:R42">
    <cfRule type="expression" dxfId="304" priority="305">
      <formula>"'=Y(G$3&gt;=$E3 , G$3&lt;=$F3)"</formula>
    </cfRule>
  </conditionalFormatting>
  <conditionalFormatting sqref="P42:R42">
    <cfRule type="expression" dxfId="303" priority="304">
      <formula>"'=Y(G$3&gt;=$E3 , G$3&lt;=$F3)"</formula>
    </cfRule>
  </conditionalFormatting>
  <conditionalFormatting sqref="P42:R42">
    <cfRule type="expression" dxfId="302" priority="303">
      <formula>"'=Y(G$3&gt;=$E3 , G$3&lt;=$F3)"</formula>
    </cfRule>
  </conditionalFormatting>
  <conditionalFormatting sqref="P42:R42">
    <cfRule type="expression" dxfId="301" priority="302">
      <formula>"'=Y(G$3&gt;=$E3 , G$3&lt;=$F3)"</formula>
    </cfRule>
  </conditionalFormatting>
  <conditionalFormatting sqref="P42:R42">
    <cfRule type="expression" dxfId="300" priority="301">
      <formula>"'=Y(G$3&gt;=$E3 , G$3&lt;=$F3)"</formula>
    </cfRule>
  </conditionalFormatting>
  <conditionalFormatting sqref="P42:R42">
    <cfRule type="expression" dxfId="299" priority="300">
      <formula>"'=Y(G$3&gt;=$E3 , G$3&lt;=$F3)"</formula>
    </cfRule>
  </conditionalFormatting>
  <conditionalFormatting sqref="P42:R42">
    <cfRule type="expression" dxfId="298" priority="299">
      <formula>"'=Y(G$3&gt;=$E3 , G$3&lt;=$F3)"</formula>
    </cfRule>
  </conditionalFormatting>
  <conditionalFormatting sqref="P42:R42">
    <cfRule type="expression" dxfId="297" priority="298">
      <formula>"'=Y(G$3&gt;=$E3 , G$3&lt;=$F3)"</formula>
    </cfRule>
  </conditionalFormatting>
  <conditionalFormatting sqref="P42:R42">
    <cfRule type="expression" dxfId="296" priority="297">
      <formula>"'=Y(G$3&gt;=$E3 , G$3&lt;=$F3)"</formula>
    </cfRule>
  </conditionalFormatting>
  <conditionalFormatting sqref="P42:R42">
    <cfRule type="expression" dxfId="295" priority="296">
      <formula>"'=Y(G$3&gt;=$E3 , G$3&lt;=$F3)"</formula>
    </cfRule>
  </conditionalFormatting>
  <conditionalFormatting sqref="P42:R42">
    <cfRule type="expression" dxfId="294" priority="295">
      <formula>"'=Y(G$3&gt;=$E3 , G$3&lt;=$F3)"</formula>
    </cfRule>
  </conditionalFormatting>
  <conditionalFormatting sqref="P42:R42">
    <cfRule type="expression" dxfId="293" priority="294">
      <formula>"'=Y(G$3&gt;=$E3 , G$3&lt;=$F3)"</formula>
    </cfRule>
  </conditionalFormatting>
  <conditionalFormatting sqref="P42:R42">
    <cfRule type="expression" dxfId="292" priority="293">
      <formula>"'=Y(G$3&gt;=$E3 , G$3&lt;=$F3)"</formula>
    </cfRule>
  </conditionalFormatting>
  <conditionalFormatting sqref="P42:R42">
    <cfRule type="expression" dxfId="291" priority="292">
      <formula>"'=Y(G$3&gt;=$E3 , G$3&lt;=$F3)"</formula>
    </cfRule>
  </conditionalFormatting>
  <conditionalFormatting sqref="P42:R42">
    <cfRule type="expression" dxfId="290" priority="291">
      <formula>"'=Y(G$3&gt;=$E3 , G$3&lt;=$F3)"</formula>
    </cfRule>
  </conditionalFormatting>
  <conditionalFormatting sqref="P42:R42">
    <cfRule type="expression" dxfId="289" priority="290">
      <formula>"'=Y(G$3&gt;=$E3 , G$3&lt;=$F3)"</formula>
    </cfRule>
  </conditionalFormatting>
  <conditionalFormatting sqref="P42:R42">
    <cfRule type="expression" dxfId="288" priority="289">
      <formula>"'=Y(G$3&gt;=$E3 , G$3&lt;=$F3)"</formula>
    </cfRule>
  </conditionalFormatting>
  <conditionalFormatting sqref="P42:R42">
    <cfRule type="expression" dxfId="287" priority="288">
      <formula>"'=Y(G$3&gt;=$E3 , G$3&lt;=$F3)"</formula>
    </cfRule>
  </conditionalFormatting>
  <conditionalFormatting sqref="P42:R42">
    <cfRule type="expression" dxfId="286" priority="287">
      <formula>"'=Y(G$3&gt;=$E3 , G$3&lt;=$F3)"</formula>
    </cfRule>
  </conditionalFormatting>
  <conditionalFormatting sqref="P42:R42">
    <cfRule type="expression" dxfId="285" priority="286">
      <formula>"'=Y(G$3&gt;=$E3 , G$3&lt;=$F3)"</formula>
    </cfRule>
  </conditionalFormatting>
  <conditionalFormatting sqref="P42:R42">
    <cfRule type="expression" dxfId="284" priority="285">
      <formula>"'=Y(G$3&gt;=$E3 , G$3&lt;=$F3)"</formula>
    </cfRule>
  </conditionalFormatting>
  <conditionalFormatting sqref="R32">
    <cfRule type="expression" dxfId="283" priority="284">
      <formula>"'=Y(G$3&gt;=$E3 , G$3&lt;=$F3)"</formula>
    </cfRule>
  </conditionalFormatting>
  <conditionalFormatting sqref="R32">
    <cfRule type="expression" dxfId="282" priority="247">
      <formula>"'=Y(G$3&gt;=$E3 , G$3&lt;=$F3)"</formula>
    </cfRule>
  </conditionalFormatting>
  <conditionalFormatting sqref="R32">
    <cfRule type="expression" dxfId="281" priority="283">
      <formula>"'=Y(G$3&gt;=$E3 , G$3&lt;=$F3)"</formula>
    </cfRule>
  </conditionalFormatting>
  <conditionalFormatting sqref="R32">
    <cfRule type="expression" dxfId="280" priority="282">
      <formula>"'=Y(G$3&gt;=$E3 , G$3&lt;=$F3)"</formula>
    </cfRule>
  </conditionalFormatting>
  <conditionalFormatting sqref="R32">
    <cfRule type="expression" dxfId="279" priority="281">
      <formula>"'=Y(G$3&gt;=$E3 , G$3&lt;=$F3)"</formula>
    </cfRule>
  </conditionalFormatting>
  <conditionalFormatting sqref="R32">
    <cfRule type="expression" dxfId="278" priority="280">
      <formula>"'=Y(G$3&gt;=$E3 , G$3&lt;=$F3)"</formula>
    </cfRule>
  </conditionalFormatting>
  <conditionalFormatting sqref="R32">
    <cfRule type="expression" dxfId="277" priority="279">
      <formula>"'=Y(G$3&gt;=$E3 , G$3&lt;=$F3)"</formula>
    </cfRule>
  </conditionalFormatting>
  <conditionalFormatting sqref="R32">
    <cfRule type="expression" dxfId="276" priority="278">
      <formula>"'=Y(G$3&gt;=$E3 , G$3&lt;=$F3)"</formula>
    </cfRule>
  </conditionalFormatting>
  <conditionalFormatting sqref="R32">
    <cfRule type="expression" dxfId="275" priority="277">
      <formula>"'=Y(G$3&gt;=$E3 , G$3&lt;=$F3)"</formula>
    </cfRule>
  </conditionalFormatting>
  <conditionalFormatting sqref="R32">
    <cfRule type="expression" dxfId="274" priority="276">
      <formula>"'=Y(G$3&gt;=$E3 , G$3&lt;=$F3)"</formula>
    </cfRule>
  </conditionalFormatting>
  <conditionalFormatting sqref="R32">
    <cfRule type="expression" dxfId="273" priority="275">
      <formula>"'=Y(G$3&gt;=$E3 , G$3&lt;=$F3)"</formula>
    </cfRule>
  </conditionalFormatting>
  <conditionalFormatting sqref="R32">
    <cfRule type="expression" dxfId="272" priority="274">
      <formula>"'=Y(G$3&gt;=$E3 , G$3&lt;=$F3)"</formula>
    </cfRule>
  </conditionalFormatting>
  <conditionalFormatting sqref="R32">
    <cfRule type="expression" dxfId="271" priority="273">
      <formula>"'=Y(G$3&gt;=$E3 , G$3&lt;=$F3)"</formula>
    </cfRule>
  </conditionalFormatting>
  <conditionalFormatting sqref="R32">
    <cfRule type="expression" dxfId="270" priority="272">
      <formula>"'=Y(G$3&gt;=$E3 , G$3&lt;=$F3)"</formula>
    </cfRule>
  </conditionalFormatting>
  <conditionalFormatting sqref="R32">
    <cfRule type="expression" dxfId="269" priority="271">
      <formula>"'=Y(G$3&gt;=$E3 , G$3&lt;=$F3)"</formula>
    </cfRule>
  </conditionalFormatting>
  <conditionalFormatting sqref="R32">
    <cfRule type="expression" dxfId="268" priority="270">
      <formula>"'=Y(G$3&gt;=$E3 , G$3&lt;=$F3)"</formula>
    </cfRule>
  </conditionalFormatting>
  <conditionalFormatting sqref="R32">
    <cfRule type="expression" dxfId="267" priority="269">
      <formula>"'=Y(G$3&gt;=$E3 , G$3&lt;=$F3)"</formula>
    </cfRule>
  </conditionalFormatting>
  <conditionalFormatting sqref="R32">
    <cfRule type="expression" dxfId="266" priority="268">
      <formula>"'=Y(G$3&gt;=$E3 , G$3&lt;=$F3)"</formula>
    </cfRule>
  </conditionalFormatting>
  <conditionalFormatting sqref="R32">
    <cfRule type="expression" dxfId="265" priority="267">
      <formula>"'=Y(G$3&gt;=$E3 , G$3&lt;=$F3)"</formula>
    </cfRule>
  </conditionalFormatting>
  <conditionalFormatting sqref="R32">
    <cfRule type="expression" dxfId="264" priority="266">
      <formula>"'=Y(G$3&gt;=$E3 , G$3&lt;=$F3)"</formula>
    </cfRule>
  </conditionalFormatting>
  <conditionalFormatting sqref="R32">
    <cfRule type="expression" dxfId="263" priority="265">
      <formula>"'=Y(G$3&gt;=$E3 , G$3&lt;=$F3)"</formula>
    </cfRule>
  </conditionalFormatting>
  <conditionalFormatting sqref="R32">
    <cfRule type="expression" dxfId="262" priority="264">
      <formula>"'=Y(G$3&gt;=$E3 , G$3&lt;=$F3)"</formula>
    </cfRule>
  </conditionalFormatting>
  <conditionalFormatting sqref="R32">
    <cfRule type="expression" dxfId="261" priority="263">
      <formula>"'=Y(G$3&gt;=$E3 , G$3&lt;=$F3)"</formula>
    </cfRule>
  </conditionalFormatting>
  <conditionalFormatting sqref="R32">
    <cfRule type="expression" dxfId="260" priority="262">
      <formula>"'=Y(G$3&gt;=$E3 , G$3&lt;=$F3)"</formula>
    </cfRule>
  </conditionalFormatting>
  <conditionalFormatting sqref="R32">
    <cfRule type="expression" dxfId="259" priority="261">
      <formula>"'=Y(G$3&gt;=$E3 , G$3&lt;=$F3)"</formula>
    </cfRule>
  </conditionalFormatting>
  <conditionalFormatting sqref="R32">
    <cfRule type="expression" dxfId="258" priority="260">
      <formula>"'=Y(G$3&gt;=$E3 , G$3&lt;=$F3)"</formula>
    </cfRule>
  </conditionalFormatting>
  <conditionalFormatting sqref="R32">
    <cfRule type="expression" dxfId="257" priority="259">
      <formula>"'=Y(G$3&gt;=$E3 , G$3&lt;=$F3)"</formula>
    </cfRule>
  </conditionalFormatting>
  <conditionalFormatting sqref="R32">
    <cfRule type="expression" dxfId="256" priority="258">
      <formula>"'=Y(G$3&gt;=$E3 , G$3&lt;=$F3)"</formula>
    </cfRule>
  </conditionalFormatting>
  <conditionalFormatting sqref="R32">
    <cfRule type="expression" dxfId="255" priority="257">
      <formula>"'=Y(G$3&gt;=$E3 , G$3&lt;=$F3)"</formula>
    </cfRule>
  </conditionalFormatting>
  <conditionalFormatting sqref="R32">
    <cfRule type="expression" dxfId="254" priority="256">
      <formula>"'=Y(G$3&gt;=$E3 , G$3&lt;=$F3)"</formula>
    </cfRule>
  </conditionalFormatting>
  <conditionalFormatting sqref="R32">
    <cfRule type="expression" dxfId="253" priority="255">
      <formula>"'=Y(G$3&gt;=$E3 , G$3&lt;=$F3)"</formula>
    </cfRule>
  </conditionalFormatting>
  <conditionalFormatting sqref="R32">
    <cfRule type="expression" dxfId="252" priority="254">
      <formula>"'=Y(G$3&gt;=$E3 , G$3&lt;=$F3)"</formula>
    </cfRule>
  </conditionalFormatting>
  <conditionalFormatting sqref="R32">
    <cfRule type="expression" dxfId="251" priority="253">
      <formula>"'=Y(G$3&gt;=$E3 , G$3&lt;=$F3)"</formula>
    </cfRule>
  </conditionalFormatting>
  <conditionalFormatting sqref="R32">
    <cfRule type="expression" dxfId="250" priority="252">
      <formula>"'=Y(G$3&gt;=$E3 , G$3&lt;=$F3)"</formula>
    </cfRule>
  </conditionalFormatting>
  <conditionalFormatting sqref="R32">
    <cfRule type="expression" dxfId="249" priority="251">
      <formula>"'=Y(G$3&gt;=$E3 , G$3&lt;=$F3)"</formula>
    </cfRule>
  </conditionalFormatting>
  <conditionalFormatting sqref="R32">
    <cfRule type="expression" dxfId="248" priority="250">
      <formula>"'=Y(G$3&gt;=$E3 , G$3&lt;=$F3)"</formula>
    </cfRule>
  </conditionalFormatting>
  <conditionalFormatting sqref="R32">
    <cfRule type="expression" dxfId="247" priority="249">
      <formula>"'=Y(G$3&gt;=$E3 , G$3&lt;=$F3)"</formula>
    </cfRule>
  </conditionalFormatting>
  <conditionalFormatting sqref="R32">
    <cfRule type="expression" dxfId="246" priority="248">
      <formula>"'=Y(G$3&gt;=$E3 , G$3&lt;=$F3)"</formula>
    </cfRule>
  </conditionalFormatting>
  <conditionalFormatting sqref="U26">
    <cfRule type="expression" dxfId="245" priority="246">
      <formula>"'=Y(G$3&gt;=$E3 , G$3&lt;=$F3)"</formula>
    </cfRule>
  </conditionalFormatting>
  <conditionalFormatting sqref="U26">
    <cfRule type="expression" dxfId="244" priority="245">
      <formula>"'=Y(G$3&gt;=$E3 , G$3&lt;=$F3)"</formula>
    </cfRule>
  </conditionalFormatting>
  <conditionalFormatting sqref="U26">
    <cfRule type="expression" dxfId="243" priority="244">
      <formula>"'=Y(G$3&gt;=$E3 , G$3&lt;=$F3)"</formula>
    </cfRule>
  </conditionalFormatting>
  <conditionalFormatting sqref="U26">
    <cfRule type="expression" dxfId="242" priority="243">
      <formula>"'=Y(G$3&gt;=$E3 , G$3&lt;=$F3)"</formula>
    </cfRule>
  </conditionalFormatting>
  <conditionalFormatting sqref="U26">
    <cfRule type="expression" dxfId="241" priority="242">
      <formula>"'=Y(G$3&gt;=$E3 , G$3&lt;=$F3)"</formula>
    </cfRule>
  </conditionalFormatting>
  <conditionalFormatting sqref="U26">
    <cfRule type="expression" dxfId="240" priority="241">
      <formula>"'=Y(G$3&gt;=$E3 , G$3&lt;=$F3)"</formula>
    </cfRule>
  </conditionalFormatting>
  <conditionalFormatting sqref="U26">
    <cfRule type="expression" dxfId="239" priority="240">
      <formula>"'=Y(G$3&gt;=$E3 , G$3&lt;=$F3)"</formula>
    </cfRule>
  </conditionalFormatting>
  <conditionalFormatting sqref="U26">
    <cfRule type="expression" dxfId="238" priority="239">
      <formula>"'=Y(G$3&gt;=$E3 , G$3&lt;=$F3)"</formula>
    </cfRule>
  </conditionalFormatting>
  <conditionalFormatting sqref="U26">
    <cfRule type="expression" dxfId="237" priority="238">
      <formula>"'=Y(G$3&gt;=$E3 , G$3&lt;=$F3)"</formula>
    </cfRule>
  </conditionalFormatting>
  <conditionalFormatting sqref="U26">
    <cfRule type="expression" dxfId="236" priority="237">
      <formula>"'=Y(G$3&gt;=$E3 , G$3&lt;=$F3)"</formula>
    </cfRule>
  </conditionalFormatting>
  <conditionalFormatting sqref="U26">
    <cfRule type="expression" dxfId="235" priority="236">
      <formula>"'=Y(G$3&gt;=$E3 , G$3&lt;=$F3)"</formula>
    </cfRule>
  </conditionalFormatting>
  <conditionalFormatting sqref="U26">
    <cfRule type="expression" dxfId="234" priority="235">
      <formula>"'=Y(G$3&gt;=$E3 , G$3&lt;=$F3)"</formula>
    </cfRule>
  </conditionalFormatting>
  <conditionalFormatting sqref="U26">
    <cfRule type="expression" dxfId="233" priority="234">
      <formula>"'=Y(G$3&gt;=$E3 , G$3&lt;=$F3)"</formula>
    </cfRule>
  </conditionalFormatting>
  <conditionalFormatting sqref="U26">
    <cfRule type="expression" dxfId="232" priority="233">
      <formula>"'=Y(G$3&gt;=$E3 , G$3&lt;=$F3)"</formula>
    </cfRule>
  </conditionalFormatting>
  <conditionalFormatting sqref="U26">
    <cfRule type="expression" dxfId="231" priority="232">
      <formula>"'=Y(G$3&gt;=$E3 , G$3&lt;=$F3)"</formula>
    </cfRule>
  </conditionalFormatting>
  <conditionalFormatting sqref="U26">
    <cfRule type="expression" dxfId="230" priority="231">
      <formula>"'=Y(G$3&gt;=$E3 , G$3&lt;=$F3)"</formula>
    </cfRule>
  </conditionalFormatting>
  <conditionalFormatting sqref="U26">
    <cfRule type="expression" dxfId="229" priority="230">
      <formula>"'=Y(G$3&gt;=$E3 , G$3&lt;=$F3)"</formula>
    </cfRule>
  </conditionalFormatting>
  <conditionalFormatting sqref="U26">
    <cfRule type="expression" dxfId="228" priority="229">
      <formula>"'=Y(G$3&gt;=$E3 , G$3&lt;=$F3)"</formula>
    </cfRule>
  </conditionalFormatting>
  <conditionalFormatting sqref="U26">
    <cfRule type="expression" dxfId="227" priority="228">
      <formula>"'=Y(G$3&gt;=$E3 , G$3&lt;=$F3)"</formula>
    </cfRule>
  </conditionalFormatting>
  <conditionalFormatting sqref="U26">
    <cfRule type="expression" dxfId="226" priority="227">
      <formula>"'=Y(G$3&gt;=$E3 , G$3&lt;=$F3)"</formula>
    </cfRule>
  </conditionalFormatting>
  <conditionalFormatting sqref="U26">
    <cfRule type="expression" dxfId="225" priority="226">
      <formula>"'=Y(G$3&gt;=$E3 , G$3&lt;=$F3)"</formula>
    </cfRule>
  </conditionalFormatting>
  <conditionalFormatting sqref="U26">
    <cfRule type="expression" dxfId="224" priority="225">
      <formula>"'=Y(G$3&gt;=$E3 , G$3&lt;=$F3)"</formula>
    </cfRule>
  </conditionalFormatting>
  <conditionalFormatting sqref="U26">
    <cfRule type="expression" dxfId="223" priority="224">
      <formula>"'=Y(G$3&gt;=$E3 , G$3&lt;=$F3)"</formula>
    </cfRule>
  </conditionalFormatting>
  <conditionalFormatting sqref="U26">
    <cfRule type="expression" dxfId="222" priority="223">
      <formula>"'=Y(G$3&gt;=$E3 , G$3&lt;=$F3)"</formula>
    </cfRule>
  </conditionalFormatting>
  <conditionalFormatting sqref="U26">
    <cfRule type="expression" dxfId="221" priority="222">
      <formula>"'=Y(G$3&gt;=$E3 , G$3&lt;=$F3)"</formula>
    </cfRule>
  </conditionalFormatting>
  <conditionalFormatting sqref="U26">
    <cfRule type="expression" dxfId="220" priority="221">
      <formula>"'=Y(G$3&gt;=$E3 , G$3&lt;=$F3)"</formula>
    </cfRule>
  </conditionalFormatting>
  <conditionalFormatting sqref="U26">
    <cfRule type="expression" dxfId="219" priority="220">
      <formula>"'=Y(G$3&gt;=$E3 , G$3&lt;=$F3)"</formula>
    </cfRule>
  </conditionalFormatting>
  <conditionalFormatting sqref="U26">
    <cfRule type="expression" dxfId="218" priority="219">
      <formula>"'=Y(G$3&gt;=$E3 , G$3&lt;=$F3)"</formula>
    </cfRule>
  </conditionalFormatting>
  <conditionalFormatting sqref="U26">
    <cfRule type="expression" dxfId="217" priority="218">
      <formula>"'=Y(G$3&gt;=$E3 , G$3&lt;=$F3)"</formula>
    </cfRule>
  </conditionalFormatting>
  <conditionalFormatting sqref="U26">
    <cfRule type="expression" dxfId="216" priority="217">
      <formula>"'=Y(G$3&gt;=$E3 , G$3&lt;=$F3)"</formula>
    </cfRule>
  </conditionalFormatting>
  <conditionalFormatting sqref="U26">
    <cfRule type="expression" dxfId="215" priority="216">
      <formula>"'=Y(G$3&gt;=$E3 , G$3&lt;=$F3)"</formula>
    </cfRule>
  </conditionalFormatting>
  <conditionalFormatting sqref="U26">
    <cfRule type="expression" dxfId="214" priority="215">
      <formula>"'=Y(G$3&gt;=$E3 , G$3&lt;=$F3)"</formula>
    </cfRule>
  </conditionalFormatting>
  <conditionalFormatting sqref="U26">
    <cfRule type="expression" dxfId="213" priority="214">
      <formula>"'=Y(G$3&gt;=$E3 , G$3&lt;=$F3)"</formula>
    </cfRule>
  </conditionalFormatting>
  <conditionalFormatting sqref="U26">
    <cfRule type="expression" dxfId="212" priority="213">
      <formula>"'=Y(G$3&gt;=$E3 , G$3&lt;=$F3)"</formula>
    </cfRule>
  </conditionalFormatting>
  <conditionalFormatting sqref="U26">
    <cfRule type="expression" dxfId="211" priority="212">
      <formula>"'=Y(G$3&gt;=$E3 , G$3&lt;=$F3)"</formula>
    </cfRule>
  </conditionalFormatting>
  <conditionalFormatting sqref="U26">
    <cfRule type="expression" dxfId="210" priority="211">
      <formula>"'=Y(G$3&gt;=$E3 , G$3&lt;=$F3)"</formula>
    </cfRule>
  </conditionalFormatting>
  <conditionalFormatting sqref="U26">
    <cfRule type="expression" dxfId="209" priority="210">
      <formula>"'=Y(G$3&gt;=$E3 , G$3&lt;=$F3)"</formula>
    </cfRule>
  </conditionalFormatting>
  <conditionalFormatting sqref="U26">
    <cfRule type="expression" dxfId="208" priority="209">
      <formula>"'=Y(G$3&gt;=$E3 , G$3&lt;=$F3)"</formula>
    </cfRule>
  </conditionalFormatting>
  <conditionalFormatting sqref="Q30:S30">
    <cfRule type="expression" dxfId="207" priority="172">
      <formula>"'=Y(G$3&gt;=$E3 , G$3&lt;=$F3)"</formula>
    </cfRule>
  </conditionalFormatting>
  <conditionalFormatting sqref="Q30:S30">
    <cfRule type="expression" dxfId="206" priority="208">
      <formula>"'=Y(G$3&gt;=$E3 , G$3&lt;=$F3)"</formula>
    </cfRule>
  </conditionalFormatting>
  <conditionalFormatting sqref="Q30:S30">
    <cfRule type="expression" dxfId="205" priority="207">
      <formula>"'=Y(G$3&gt;=$E3 , G$3&lt;=$F3)"</formula>
    </cfRule>
  </conditionalFormatting>
  <conditionalFormatting sqref="Q30:S30">
    <cfRule type="expression" dxfId="204" priority="206">
      <formula>"'=Y(G$3&gt;=$E3 , G$3&lt;=$F3)"</formula>
    </cfRule>
  </conditionalFormatting>
  <conditionalFormatting sqref="Q30:S30">
    <cfRule type="expression" dxfId="203" priority="205">
      <formula>"'=Y(G$3&gt;=$E3 , G$3&lt;=$F3)"</formula>
    </cfRule>
  </conditionalFormatting>
  <conditionalFormatting sqref="Q30:S30">
    <cfRule type="expression" dxfId="202" priority="204">
      <formula>"'=Y(G$3&gt;=$E3 , G$3&lt;=$F3)"</formula>
    </cfRule>
  </conditionalFormatting>
  <conditionalFormatting sqref="Q30:S30">
    <cfRule type="expression" dxfId="201" priority="203">
      <formula>"'=Y(G$3&gt;=$E3 , G$3&lt;=$F3)"</formula>
    </cfRule>
  </conditionalFormatting>
  <conditionalFormatting sqref="Q30:S30">
    <cfRule type="expression" dxfId="200" priority="202">
      <formula>"'=Y(G$3&gt;=$E3 , G$3&lt;=$F3)"</formula>
    </cfRule>
  </conditionalFormatting>
  <conditionalFormatting sqref="Q30:S30">
    <cfRule type="expression" dxfId="199" priority="201">
      <formula>"'=Y(G$3&gt;=$E3 , G$3&lt;=$F3)"</formula>
    </cfRule>
  </conditionalFormatting>
  <conditionalFormatting sqref="Q30:S30">
    <cfRule type="expression" dxfId="198" priority="200">
      <formula>"'=Y(G$3&gt;=$E3 , G$3&lt;=$F3)"</formula>
    </cfRule>
  </conditionalFormatting>
  <conditionalFormatting sqref="Q30:S30">
    <cfRule type="expression" dxfId="197" priority="199">
      <formula>"'=Y(G$3&gt;=$E3 , G$3&lt;=$F3)"</formula>
    </cfRule>
  </conditionalFormatting>
  <conditionalFormatting sqref="Q30:S30">
    <cfRule type="expression" dxfId="196" priority="198">
      <formula>"'=Y(G$3&gt;=$E3 , G$3&lt;=$F3)"</formula>
    </cfRule>
  </conditionalFormatting>
  <conditionalFormatting sqref="Q30:S30">
    <cfRule type="expression" dxfId="195" priority="197">
      <formula>"'=Y(G$3&gt;=$E3 , G$3&lt;=$F3)"</formula>
    </cfRule>
  </conditionalFormatting>
  <conditionalFormatting sqref="Q30:S30">
    <cfRule type="expression" dxfId="194" priority="196">
      <formula>"'=Y(G$3&gt;=$E3 , G$3&lt;=$F3)"</formula>
    </cfRule>
  </conditionalFormatting>
  <conditionalFormatting sqref="Q30:S30">
    <cfRule type="expression" dxfId="193" priority="195">
      <formula>"'=Y(G$3&gt;=$E3 , G$3&lt;=$F3)"</formula>
    </cfRule>
  </conditionalFormatting>
  <conditionalFormatting sqref="Q30:S30">
    <cfRule type="expression" dxfId="192" priority="194">
      <formula>"'=Y(G$3&gt;=$E3 , G$3&lt;=$F3)"</formula>
    </cfRule>
  </conditionalFormatting>
  <conditionalFormatting sqref="Q30:S30">
    <cfRule type="expression" dxfId="191" priority="193">
      <formula>"'=Y(G$3&gt;=$E3 , G$3&lt;=$F3)"</formula>
    </cfRule>
  </conditionalFormatting>
  <conditionalFormatting sqref="Q30:S30">
    <cfRule type="expression" dxfId="190" priority="192">
      <formula>"'=Y(G$3&gt;=$E3 , G$3&lt;=$F3)"</formula>
    </cfRule>
  </conditionalFormatting>
  <conditionalFormatting sqref="Q30:S30">
    <cfRule type="expression" dxfId="189" priority="191">
      <formula>"'=Y(G$3&gt;=$E3 , G$3&lt;=$F3)"</formula>
    </cfRule>
  </conditionalFormatting>
  <conditionalFormatting sqref="Q30:S30">
    <cfRule type="expression" dxfId="188" priority="190">
      <formula>"'=Y(G$3&gt;=$E3 , G$3&lt;=$F3)"</formula>
    </cfRule>
  </conditionalFormatting>
  <conditionalFormatting sqref="Q30:S30">
    <cfRule type="expression" dxfId="187" priority="189">
      <formula>"'=Y(G$3&gt;=$E3 , G$3&lt;=$F3)"</formula>
    </cfRule>
  </conditionalFormatting>
  <conditionalFormatting sqref="Q30:S30">
    <cfRule type="expression" dxfId="186" priority="188">
      <formula>"'=Y(G$3&gt;=$E3 , G$3&lt;=$F3)"</formula>
    </cfRule>
  </conditionalFormatting>
  <conditionalFormatting sqref="Q30:S30">
    <cfRule type="expression" dxfId="185" priority="187">
      <formula>"'=Y(G$3&gt;=$E3 , G$3&lt;=$F3)"</formula>
    </cfRule>
  </conditionalFormatting>
  <conditionalFormatting sqref="Q30:S30">
    <cfRule type="expression" dxfId="184" priority="186">
      <formula>"'=Y(G$3&gt;=$E3 , G$3&lt;=$F3)"</formula>
    </cfRule>
  </conditionalFormatting>
  <conditionalFormatting sqref="Q30:S30">
    <cfRule type="expression" dxfId="183" priority="185">
      <formula>"'=Y(G$3&gt;=$E3 , G$3&lt;=$F3)"</formula>
    </cfRule>
  </conditionalFormatting>
  <conditionalFormatting sqref="Q30:S30">
    <cfRule type="expression" dxfId="182" priority="184">
      <formula>"'=Y(G$3&gt;=$E3 , G$3&lt;=$F3)"</formula>
    </cfRule>
  </conditionalFormatting>
  <conditionalFormatting sqref="Q30:S30">
    <cfRule type="expression" dxfId="181" priority="183">
      <formula>"'=Y(G$3&gt;=$E3 , G$3&lt;=$F3)"</formula>
    </cfRule>
  </conditionalFormatting>
  <conditionalFormatting sqref="Q30:S30">
    <cfRule type="expression" dxfId="180" priority="182">
      <formula>"'=Y(G$3&gt;=$E3 , G$3&lt;=$F3)"</formula>
    </cfRule>
  </conditionalFormatting>
  <conditionalFormatting sqref="Q30:S30">
    <cfRule type="expression" dxfId="179" priority="181">
      <formula>"'=Y(G$3&gt;=$E3 , G$3&lt;=$F3)"</formula>
    </cfRule>
  </conditionalFormatting>
  <conditionalFormatting sqref="Q30:S30">
    <cfRule type="expression" dxfId="178" priority="180">
      <formula>"'=Y(G$3&gt;=$E3 , G$3&lt;=$F3)"</formula>
    </cfRule>
  </conditionalFormatting>
  <conditionalFormatting sqref="Q30:S30">
    <cfRule type="expression" dxfId="177" priority="179">
      <formula>"'=Y(G$3&gt;=$E3 , G$3&lt;=$F3)"</formula>
    </cfRule>
  </conditionalFormatting>
  <conditionalFormatting sqref="Q30:S30">
    <cfRule type="expression" dxfId="176" priority="178">
      <formula>"'=Y(G$3&gt;=$E3 , G$3&lt;=$F3)"</formula>
    </cfRule>
  </conditionalFormatting>
  <conditionalFormatting sqref="Q30:S30">
    <cfRule type="expression" dxfId="175" priority="177">
      <formula>"'=Y(G$3&gt;=$E3 , G$3&lt;=$F3)"</formula>
    </cfRule>
  </conditionalFormatting>
  <conditionalFormatting sqref="Q30:S30">
    <cfRule type="expression" dxfId="174" priority="176">
      <formula>"'=Y(G$3&gt;=$E3 , G$3&lt;=$F3)"</formula>
    </cfRule>
  </conditionalFormatting>
  <conditionalFormatting sqref="Q30:S30">
    <cfRule type="expression" dxfId="173" priority="175">
      <formula>"'=Y(G$3&gt;=$E3 , G$3&lt;=$F3)"</formula>
    </cfRule>
  </conditionalFormatting>
  <conditionalFormatting sqref="Q30:S30">
    <cfRule type="expression" dxfId="172" priority="174">
      <formula>"'=Y(G$3&gt;=$E3 , G$3&lt;=$F3)"</formula>
    </cfRule>
  </conditionalFormatting>
  <conditionalFormatting sqref="Q30:S30">
    <cfRule type="expression" dxfId="171" priority="173">
      <formula>"'=Y(G$3&gt;=$E3 , G$3&lt;=$F3)"</formula>
    </cfRule>
  </conditionalFormatting>
  <conditionalFormatting sqref="Q44:R44">
    <cfRule type="expression" dxfId="170" priority="171">
      <formula>"'=Y(G$3&gt;=$E3 , G$3&lt;=$F3)"</formula>
    </cfRule>
  </conditionalFormatting>
  <conditionalFormatting sqref="Q44:R44">
    <cfRule type="expression" dxfId="169" priority="170">
      <formula>"'=Y(G$3&gt;=$E3 , G$3&lt;=$F3)"</formula>
    </cfRule>
  </conditionalFormatting>
  <conditionalFormatting sqref="Q44:R44">
    <cfRule type="expression" dxfId="168" priority="169">
      <formula>"'=Y(G$3&gt;=$E3 , G$3&lt;=$F3)"</formula>
    </cfRule>
  </conditionalFormatting>
  <conditionalFormatting sqref="Q44:R44">
    <cfRule type="expression" dxfId="167" priority="168">
      <formula>"'=Y(G$3&gt;=$E3 , G$3&lt;=$F3)"</formula>
    </cfRule>
  </conditionalFormatting>
  <conditionalFormatting sqref="Q44:R44">
    <cfRule type="expression" dxfId="166" priority="167">
      <formula>"'=Y(G$3&gt;=$E3 , G$3&lt;=$F3)"</formula>
    </cfRule>
  </conditionalFormatting>
  <conditionalFormatting sqref="Q44:R44">
    <cfRule type="expression" dxfId="165" priority="166">
      <formula>"'=Y(G$3&gt;=$E3 , G$3&lt;=$F3)"</formula>
    </cfRule>
  </conditionalFormatting>
  <conditionalFormatting sqref="Q44:R44">
    <cfRule type="expression" dxfId="164" priority="165">
      <formula>"'=Y(G$3&gt;=$E3 , G$3&lt;=$F3)"</formula>
    </cfRule>
  </conditionalFormatting>
  <conditionalFormatting sqref="Q44:R44">
    <cfRule type="expression" dxfId="163" priority="164">
      <formula>"'=Y(G$3&gt;=$E3 , G$3&lt;=$F3)"</formula>
    </cfRule>
  </conditionalFormatting>
  <conditionalFormatting sqref="Q44:R44">
    <cfRule type="expression" dxfId="162" priority="163">
      <formula>"'=Y(G$3&gt;=$E3 , G$3&lt;=$F3)"</formula>
    </cfRule>
  </conditionalFormatting>
  <conditionalFormatting sqref="Q44:R44">
    <cfRule type="expression" dxfId="161" priority="162">
      <formula>"'=Y(G$3&gt;=$E3 , G$3&lt;=$F3)"</formula>
    </cfRule>
  </conditionalFormatting>
  <conditionalFormatting sqref="Q44:R44">
    <cfRule type="expression" dxfId="160" priority="161">
      <formula>"'=Y(G$3&gt;=$E3 , G$3&lt;=$F3)"</formula>
    </cfRule>
  </conditionalFormatting>
  <conditionalFormatting sqref="Q44:R44">
    <cfRule type="expression" dxfId="159" priority="160">
      <formula>"'=Y(G$3&gt;=$E3 , G$3&lt;=$F3)"</formula>
    </cfRule>
  </conditionalFormatting>
  <conditionalFormatting sqref="Q44:R44">
    <cfRule type="expression" dxfId="158" priority="159">
      <formula>"'=Y(G$3&gt;=$E3 , G$3&lt;=$F3)"</formula>
    </cfRule>
  </conditionalFormatting>
  <conditionalFormatting sqref="Q44:R44">
    <cfRule type="expression" dxfId="157" priority="158">
      <formula>"'=Y(G$3&gt;=$E3 , G$3&lt;=$F3)"</formula>
    </cfRule>
  </conditionalFormatting>
  <conditionalFormatting sqref="Q44:R44">
    <cfRule type="expression" dxfId="156" priority="157">
      <formula>"'=Y(G$3&gt;=$E3 , G$3&lt;=$F3)"</formula>
    </cfRule>
  </conditionalFormatting>
  <conditionalFormatting sqref="Q44:R44">
    <cfRule type="expression" dxfId="155" priority="156">
      <formula>"'=Y(G$3&gt;=$E3 , G$3&lt;=$F3)"</formula>
    </cfRule>
  </conditionalFormatting>
  <conditionalFormatting sqref="Q44:R44">
    <cfRule type="expression" dxfId="154" priority="155">
      <formula>"'=Y(G$3&gt;=$E3 , G$3&lt;=$F3)"</formula>
    </cfRule>
  </conditionalFormatting>
  <conditionalFormatting sqref="Q44:R44">
    <cfRule type="expression" dxfId="153" priority="154">
      <formula>"'=Y(G$3&gt;=$E3 , G$3&lt;=$F3)"</formula>
    </cfRule>
  </conditionalFormatting>
  <conditionalFormatting sqref="Q44:R44">
    <cfRule type="expression" dxfId="152" priority="153">
      <formula>"'=Y(G$3&gt;=$E3 , G$3&lt;=$F3)"</formula>
    </cfRule>
  </conditionalFormatting>
  <conditionalFormatting sqref="Q44:R44">
    <cfRule type="expression" dxfId="151" priority="152">
      <formula>"'=Y(G$3&gt;=$E3 , G$3&lt;=$F3)"</formula>
    </cfRule>
  </conditionalFormatting>
  <conditionalFormatting sqref="Q44:R44">
    <cfRule type="expression" dxfId="150" priority="151">
      <formula>"'=Y(G$3&gt;=$E3 , G$3&lt;=$F3)"</formula>
    </cfRule>
  </conditionalFormatting>
  <conditionalFormatting sqref="Q44:R44">
    <cfRule type="expression" dxfId="149" priority="150">
      <formula>"'=Y(G$3&gt;=$E3 , G$3&lt;=$F3)"</formula>
    </cfRule>
  </conditionalFormatting>
  <conditionalFormatting sqref="Q44:R44">
    <cfRule type="expression" dxfId="148" priority="149">
      <formula>"'=Y(G$3&gt;=$E3 , G$3&lt;=$F3)"</formula>
    </cfRule>
  </conditionalFormatting>
  <conditionalFormatting sqref="Q44:R44">
    <cfRule type="expression" dxfId="147" priority="148">
      <formula>"'=Y(G$3&gt;=$E3 , G$3&lt;=$F3)"</formula>
    </cfRule>
  </conditionalFormatting>
  <conditionalFormatting sqref="Q44:R44">
    <cfRule type="expression" dxfId="146" priority="147">
      <formula>"'=Y(G$3&gt;=$E3 , G$3&lt;=$F3)"</formula>
    </cfRule>
  </conditionalFormatting>
  <conditionalFormatting sqref="Q44:R44">
    <cfRule type="expression" dxfId="145" priority="146">
      <formula>"'=Y(G$3&gt;=$E3 , G$3&lt;=$F3)"</formula>
    </cfRule>
  </conditionalFormatting>
  <conditionalFormatting sqref="Q44:R44">
    <cfRule type="expression" dxfId="144" priority="145">
      <formula>"'=Y(G$3&gt;=$E3 , G$3&lt;=$F3)"</formula>
    </cfRule>
  </conditionalFormatting>
  <conditionalFormatting sqref="Q44:R44">
    <cfRule type="expression" dxfId="143" priority="144">
      <formula>"'=Y(G$3&gt;=$E3 , G$3&lt;=$F3)"</formula>
    </cfRule>
  </conditionalFormatting>
  <conditionalFormatting sqref="Q44:R44">
    <cfRule type="expression" dxfId="142" priority="143">
      <formula>"'=Y(G$3&gt;=$E3 , G$3&lt;=$F3)"</formula>
    </cfRule>
  </conditionalFormatting>
  <conditionalFormatting sqref="Q44:R44">
    <cfRule type="expression" dxfId="141" priority="142">
      <formula>"'=Y(G$3&gt;=$E3 , G$3&lt;=$F3)"</formula>
    </cfRule>
  </conditionalFormatting>
  <conditionalFormatting sqref="Q44:R44">
    <cfRule type="expression" dxfId="140" priority="141">
      <formula>"'=Y(G$3&gt;=$E3 , G$3&lt;=$F3)"</formula>
    </cfRule>
  </conditionalFormatting>
  <conditionalFormatting sqref="Q44:R44">
    <cfRule type="expression" dxfId="139" priority="140">
      <formula>"'=Y(G$3&gt;=$E3 , G$3&lt;=$F3)"</formula>
    </cfRule>
  </conditionalFormatting>
  <conditionalFormatting sqref="Q44:R44">
    <cfRule type="expression" dxfId="138" priority="139">
      <formula>"'=Y(G$3&gt;=$E3 , G$3&lt;=$F3)"</formula>
    </cfRule>
  </conditionalFormatting>
  <conditionalFormatting sqref="Q44:R44">
    <cfRule type="expression" dxfId="137" priority="138">
      <formula>"'=Y(G$3&gt;=$E3 , G$3&lt;=$F3)"</formula>
    </cfRule>
  </conditionalFormatting>
  <conditionalFormatting sqref="Q44:R44">
    <cfRule type="expression" dxfId="136" priority="137">
      <formula>"'=Y(G$3&gt;=$E3 , G$3&lt;=$F3)"</formula>
    </cfRule>
  </conditionalFormatting>
  <conditionalFormatting sqref="Q44:R44">
    <cfRule type="expression" dxfId="135" priority="136">
      <formula>"'=Y(G$3&gt;=$E3 , G$3&lt;=$F3)"</formula>
    </cfRule>
  </conditionalFormatting>
  <conditionalFormatting sqref="Q44:R44">
    <cfRule type="expression" dxfId="134" priority="135">
      <formula>"'=Y(G$3&gt;=$E3 , G$3&lt;=$F3)"</formula>
    </cfRule>
  </conditionalFormatting>
  <conditionalFormatting sqref="U46">
    <cfRule type="cellIs" dxfId="133" priority="134" operator="equal">
      <formula>0</formula>
    </cfRule>
  </conditionalFormatting>
  <conditionalFormatting sqref="U46">
    <cfRule type="expression" dxfId="132" priority="133">
      <formula>"'=Y(G$3&gt;=$E3 , G$3&lt;=$F3)"</formula>
    </cfRule>
  </conditionalFormatting>
  <conditionalFormatting sqref="U46">
    <cfRule type="expression" dxfId="131" priority="96">
      <formula>"'=Y(G$3&gt;=$E3 , G$3&lt;=$F3)"</formula>
    </cfRule>
  </conditionalFormatting>
  <conditionalFormatting sqref="U46">
    <cfRule type="expression" dxfId="130" priority="132">
      <formula>"'=Y(G$3&gt;=$E3 , G$3&lt;=$F3)"</formula>
    </cfRule>
  </conditionalFormatting>
  <conditionalFormatting sqref="U46">
    <cfRule type="expression" dxfId="129" priority="131">
      <formula>"'=Y(G$3&gt;=$E3 , G$3&lt;=$F3)"</formula>
    </cfRule>
  </conditionalFormatting>
  <conditionalFormatting sqref="U46">
    <cfRule type="expression" dxfId="128" priority="130">
      <formula>"'=Y(G$3&gt;=$E3 , G$3&lt;=$F3)"</formula>
    </cfRule>
  </conditionalFormatting>
  <conditionalFormatting sqref="U46">
    <cfRule type="expression" dxfId="127" priority="129">
      <formula>"'=Y(G$3&gt;=$E3 , G$3&lt;=$F3)"</formula>
    </cfRule>
  </conditionalFormatting>
  <conditionalFormatting sqref="U46">
    <cfRule type="expression" dxfId="126" priority="128">
      <formula>"'=Y(G$3&gt;=$E3 , G$3&lt;=$F3)"</formula>
    </cfRule>
  </conditionalFormatting>
  <conditionalFormatting sqref="U46">
    <cfRule type="expression" dxfId="125" priority="127">
      <formula>"'=Y(G$3&gt;=$E3 , G$3&lt;=$F3)"</formula>
    </cfRule>
  </conditionalFormatting>
  <conditionalFormatting sqref="U46">
    <cfRule type="expression" dxfId="124" priority="126">
      <formula>"'=Y(G$3&gt;=$E3 , G$3&lt;=$F3)"</formula>
    </cfRule>
  </conditionalFormatting>
  <conditionalFormatting sqref="U46">
    <cfRule type="expression" dxfId="123" priority="125">
      <formula>"'=Y(G$3&gt;=$E3 , G$3&lt;=$F3)"</formula>
    </cfRule>
  </conditionalFormatting>
  <conditionalFormatting sqref="U46">
    <cfRule type="expression" dxfId="122" priority="124">
      <formula>"'=Y(G$3&gt;=$E3 , G$3&lt;=$F3)"</formula>
    </cfRule>
  </conditionalFormatting>
  <conditionalFormatting sqref="U46">
    <cfRule type="expression" dxfId="121" priority="123">
      <formula>"'=Y(G$3&gt;=$E3 , G$3&lt;=$F3)"</formula>
    </cfRule>
  </conditionalFormatting>
  <conditionalFormatting sqref="U46">
    <cfRule type="expression" dxfId="120" priority="122">
      <formula>"'=Y(G$3&gt;=$E3 , G$3&lt;=$F3)"</formula>
    </cfRule>
  </conditionalFormatting>
  <conditionalFormatting sqref="U46">
    <cfRule type="expression" dxfId="119" priority="121">
      <formula>"'=Y(G$3&gt;=$E3 , G$3&lt;=$F3)"</formula>
    </cfRule>
  </conditionalFormatting>
  <conditionalFormatting sqref="U46">
    <cfRule type="expression" dxfId="118" priority="120">
      <formula>"'=Y(G$3&gt;=$E3 , G$3&lt;=$F3)"</formula>
    </cfRule>
  </conditionalFormatting>
  <conditionalFormatting sqref="U46">
    <cfRule type="expression" dxfId="117" priority="119">
      <formula>"'=Y(G$3&gt;=$E3 , G$3&lt;=$F3)"</formula>
    </cfRule>
  </conditionalFormatting>
  <conditionalFormatting sqref="U46">
    <cfRule type="expression" dxfId="116" priority="118">
      <formula>"'=Y(G$3&gt;=$E3 , G$3&lt;=$F3)"</formula>
    </cfRule>
  </conditionalFormatting>
  <conditionalFormatting sqref="U46">
    <cfRule type="expression" dxfId="115" priority="117">
      <formula>"'=Y(G$3&gt;=$E3 , G$3&lt;=$F3)"</formula>
    </cfRule>
  </conditionalFormatting>
  <conditionalFormatting sqref="U46">
    <cfRule type="expression" dxfId="114" priority="116">
      <formula>"'=Y(G$3&gt;=$E3 , G$3&lt;=$F3)"</formula>
    </cfRule>
  </conditionalFormatting>
  <conditionalFormatting sqref="U46">
    <cfRule type="expression" dxfId="113" priority="115">
      <formula>"'=Y(G$3&gt;=$E3 , G$3&lt;=$F3)"</formula>
    </cfRule>
  </conditionalFormatting>
  <conditionalFormatting sqref="U46">
    <cfRule type="expression" dxfId="112" priority="114">
      <formula>"'=Y(G$3&gt;=$E3 , G$3&lt;=$F3)"</formula>
    </cfRule>
  </conditionalFormatting>
  <conditionalFormatting sqref="U46">
    <cfRule type="expression" dxfId="111" priority="113">
      <formula>"'=Y(G$3&gt;=$E3 , G$3&lt;=$F3)"</formula>
    </cfRule>
  </conditionalFormatting>
  <conditionalFormatting sqref="U46">
    <cfRule type="expression" dxfId="110" priority="112">
      <formula>"'=Y(G$3&gt;=$E3 , G$3&lt;=$F3)"</formula>
    </cfRule>
  </conditionalFormatting>
  <conditionalFormatting sqref="U46">
    <cfRule type="expression" dxfId="109" priority="111">
      <formula>"'=Y(G$3&gt;=$E3 , G$3&lt;=$F3)"</formula>
    </cfRule>
  </conditionalFormatting>
  <conditionalFormatting sqref="U46">
    <cfRule type="expression" dxfId="108" priority="110">
      <formula>"'=Y(G$3&gt;=$E3 , G$3&lt;=$F3)"</formula>
    </cfRule>
  </conditionalFormatting>
  <conditionalFormatting sqref="U46">
    <cfRule type="expression" dxfId="107" priority="109">
      <formula>"'=Y(G$3&gt;=$E3 , G$3&lt;=$F3)"</formula>
    </cfRule>
  </conditionalFormatting>
  <conditionalFormatting sqref="U46">
    <cfRule type="expression" dxfId="106" priority="108">
      <formula>"'=Y(G$3&gt;=$E3 , G$3&lt;=$F3)"</formula>
    </cfRule>
  </conditionalFormatting>
  <conditionalFormatting sqref="U46">
    <cfRule type="expression" dxfId="105" priority="107">
      <formula>"'=Y(G$3&gt;=$E3 , G$3&lt;=$F3)"</formula>
    </cfRule>
  </conditionalFormatting>
  <conditionalFormatting sqref="U46">
    <cfRule type="expression" dxfId="104" priority="106">
      <formula>"'=Y(G$3&gt;=$E3 , G$3&lt;=$F3)"</formula>
    </cfRule>
  </conditionalFormatting>
  <conditionalFormatting sqref="U46">
    <cfRule type="expression" dxfId="103" priority="105">
      <formula>"'=Y(G$3&gt;=$E3 , G$3&lt;=$F3)"</formula>
    </cfRule>
  </conditionalFormatting>
  <conditionalFormatting sqref="U46">
    <cfRule type="expression" dxfId="102" priority="104">
      <formula>"'=Y(G$3&gt;=$E3 , G$3&lt;=$F3)"</formula>
    </cfRule>
  </conditionalFormatting>
  <conditionalFormatting sqref="U46">
    <cfRule type="expression" dxfId="101" priority="103">
      <formula>"'=Y(G$3&gt;=$E3 , G$3&lt;=$F3)"</formula>
    </cfRule>
  </conditionalFormatting>
  <conditionalFormatting sqref="U46">
    <cfRule type="expression" dxfId="100" priority="102">
      <formula>"'=Y(G$3&gt;=$E3 , G$3&lt;=$F3)"</formula>
    </cfRule>
  </conditionalFormatting>
  <conditionalFormatting sqref="U46">
    <cfRule type="expression" dxfId="99" priority="101">
      <formula>"'=Y(G$3&gt;=$E3 , G$3&lt;=$F3)"</formula>
    </cfRule>
  </conditionalFormatting>
  <conditionalFormatting sqref="U46">
    <cfRule type="expression" dxfId="98" priority="100">
      <formula>"'=Y(G$3&gt;=$E3 , G$3&lt;=$F3)"</formula>
    </cfRule>
  </conditionalFormatting>
  <conditionalFormatting sqref="U46">
    <cfRule type="expression" dxfId="97" priority="99">
      <formula>"'=Y(G$3&gt;=$E3 , G$3&lt;=$F3)"</formula>
    </cfRule>
  </conditionalFormatting>
  <conditionalFormatting sqref="U46">
    <cfRule type="expression" dxfId="96" priority="98">
      <formula>"'=Y(G$3&gt;=$E3 , G$3&lt;=$F3)"</formula>
    </cfRule>
  </conditionalFormatting>
  <conditionalFormatting sqref="U46">
    <cfRule type="expression" dxfId="95" priority="97">
      <formula>"'=Y(G$3&gt;=$E3 , G$3&lt;=$F3)"</formula>
    </cfRule>
  </conditionalFormatting>
  <conditionalFormatting sqref="U48">
    <cfRule type="cellIs" dxfId="94" priority="95" operator="equal">
      <formula>0</formula>
    </cfRule>
  </conditionalFormatting>
  <conditionalFormatting sqref="U48">
    <cfRule type="expression" dxfId="93" priority="94">
      <formula>"'=Y(G$3&gt;=$E3 , G$3&lt;=$F3)"</formula>
    </cfRule>
  </conditionalFormatting>
  <conditionalFormatting sqref="U48">
    <cfRule type="expression" dxfId="92" priority="57">
      <formula>"'=Y(G$3&gt;=$E3 , G$3&lt;=$F3)"</formula>
    </cfRule>
  </conditionalFormatting>
  <conditionalFormatting sqref="U48">
    <cfRule type="expression" dxfId="91" priority="93">
      <formula>"'=Y(G$3&gt;=$E3 , G$3&lt;=$F3)"</formula>
    </cfRule>
  </conditionalFormatting>
  <conditionalFormatting sqref="U48">
    <cfRule type="expression" dxfId="90" priority="92">
      <formula>"'=Y(G$3&gt;=$E3 , G$3&lt;=$F3)"</formula>
    </cfRule>
  </conditionalFormatting>
  <conditionalFormatting sqref="U48">
    <cfRule type="expression" dxfId="89" priority="91">
      <formula>"'=Y(G$3&gt;=$E3 , G$3&lt;=$F3)"</formula>
    </cfRule>
  </conditionalFormatting>
  <conditionalFormatting sqref="U48">
    <cfRule type="expression" dxfId="88" priority="90">
      <formula>"'=Y(G$3&gt;=$E3 , G$3&lt;=$F3)"</formula>
    </cfRule>
  </conditionalFormatting>
  <conditionalFormatting sqref="U48">
    <cfRule type="expression" dxfId="87" priority="89">
      <formula>"'=Y(G$3&gt;=$E3 , G$3&lt;=$F3)"</formula>
    </cfRule>
  </conditionalFormatting>
  <conditionalFormatting sqref="U48">
    <cfRule type="expression" dxfId="86" priority="88">
      <formula>"'=Y(G$3&gt;=$E3 , G$3&lt;=$F3)"</formula>
    </cfRule>
  </conditionalFormatting>
  <conditionalFormatting sqref="U48">
    <cfRule type="expression" dxfId="85" priority="87">
      <formula>"'=Y(G$3&gt;=$E3 , G$3&lt;=$F3)"</formula>
    </cfRule>
  </conditionalFormatting>
  <conditionalFormatting sqref="U48">
    <cfRule type="expression" dxfId="84" priority="86">
      <formula>"'=Y(G$3&gt;=$E3 , G$3&lt;=$F3)"</formula>
    </cfRule>
  </conditionalFormatting>
  <conditionalFormatting sqref="U48">
    <cfRule type="expression" dxfId="83" priority="85">
      <formula>"'=Y(G$3&gt;=$E3 , G$3&lt;=$F3)"</formula>
    </cfRule>
  </conditionalFormatting>
  <conditionalFormatting sqref="U48">
    <cfRule type="expression" dxfId="82" priority="84">
      <formula>"'=Y(G$3&gt;=$E3 , G$3&lt;=$F3)"</formula>
    </cfRule>
  </conditionalFormatting>
  <conditionalFormatting sqref="U48">
    <cfRule type="expression" dxfId="81" priority="83">
      <formula>"'=Y(G$3&gt;=$E3 , G$3&lt;=$F3)"</formula>
    </cfRule>
  </conditionalFormatting>
  <conditionalFormatting sqref="U48">
    <cfRule type="expression" dxfId="80" priority="82">
      <formula>"'=Y(G$3&gt;=$E3 , G$3&lt;=$F3)"</formula>
    </cfRule>
  </conditionalFormatting>
  <conditionalFormatting sqref="U48">
    <cfRule type="expression" dxfId="79" priority="81">
      <formula>"'=Y(G$3&gt;=$E3 , G$3&lt;=$F3)"</formula>
    </cfRule>
  </conditionalFormatting>
  <conditionalFormatting sqref="U48">
    <cfRule type="expression" dxfId="78" priority="80">
      <formula>"'=Y(G$3&gt;=$E3 , G$3&lt;=$F3)"</formula>
    </cfRule>
  </conditionalFormatting>
  <conditionalFormatting sqref="U48">
    <cfRule type="expression" dxfId="77" priority="79">
      <formula>"'=Y(G$3&gt;=$E3 , G$3&lt;=$F3)"</formula>
    </cfRule>
  </conditionalFormatting>
  <conditionalFormatting sqref="U48">
    <cfRule type="expression" dxfId="76" priority="78">
      <formula>"'=Y(G$3&gt;=$E3 , G$3&lt;=$F3)"</formula>
    </cfRule>
  </conditionalFormatting>
  <conditionalFormatting sqref="U48">
    <cfRule type="expression" dxfId="75" priority="77">
      <formula>"'=Y(G$3&gt;=$E3 , G$3&lt;=$F3)"</formula>
    </cfRule>
  </conditionalFormatting>
  <conditionalFormatting sqref="U48">
    <cfRule type="expression" dxfId="74" priority="76">
      <formula>"'=Y(G$3&gt;=$E3 , G$3&lt;=$F3)"</formula>
    </cfRule>
  </conditionalFormatting>
  <conditionalFormatting sqref="U48">
    <cfRule type="expression" dxfId="73" priority="75">
      <formula>"'=Y(G$3&gt;=$E3 , G$3&lt;=$F3)"</formula>
    </cfRule>
  </conditionalFormatting>
  <conditionalFormatting sqref="U48">
    <cfRule type="expression" dxfId="72" priority="74">
      <formula>"'=Y(G$3&gt;=$E3 , G$3&lt;=$F3)"</formula>
    </cfRule>
  </conditionalFormatting>
  <conditionalFormatting sqref="U48">
    <cfRule type="expression" dxfId="71" priority="73">
      <formula>"'=Y(G$3&gt;=$E3 , G$3&lt;=$F3)"</formula>
    </cfRule>
  </conditionalFormatting>
  <conditionalFormatting sqref="U48">
    <cfRule type="expression" dxfId="70" priority="72">
      <formula>"'=Y(G$3&gt;=$E3 , G$3&lt;=$F3)"</formula>
    </cfRule>
  </conditionalFormatting>
  <conditionalFormatting sqref="U48">
    <cfRule type="expression" dxfId="69" priority="71">
      <formula>"'=Y(G$3&gt;=$E3 , G$3&lt;=$F3)"</formula>
    </cfRule>
  </conditionalFormatting>
  <conditionalFormatting sqref="U48">
    <cfRule type="expression" dxfId="68" priority="70">
      <formula>"'=Y(G$3&gt;=$E3 , G$3&lt;=$F3)"</formula>
    </cfRule>
  </conditionalFormatting>
  <conditionalFormatting sqref="U48">
    <cfRule type="expression" dxfId="67" priority="69">
      <formula>"'=Y(G$3&gt;=$E3 , G$3&lt;=$F3)"</formula>
    </cfRule>
  </conditionalFormatting>
  <conditionalFormatting sqref="U48">
    <cfRule type="expression" dxfId="66" priority="68">
      <formula>"'=Y(G$3&gt;=$E3 , G$3&lt;=$F3)"</formula>
    </cfRule>
  </conditionalFormatting>
  <conditionalFormatting sqref="U48">
    <cfRule type="expression" dxfId="65" priority="67">
      <formula>"'=Y(G$3&gt;=$E3 , G$3&lt;=$F3)"</formula>
    </cfRule>
  </conditionalFormatting>
  <conditionalFormatting sqref="U48">
    <cfRule type="expression" dxfId="64" priority="66">
      <formula>"'=Y(G$3&gt;=$E3 , G$3&lt;=$F3)"</formula>
    </cfRule>
  </conditionalFormatting>
  <conditionalFormatting sqref="U48">
    <cfRule type="expression" dxfId="63" priority="65">
      <formula>"'=Y(G$3&gt;=$E3 , G$3&lt;=$F3)"</formula>
    </cfRule>
  </conditionalFormatting>
  <conditionalFormatting sqref="U48">
    <cfRule type="expression" dxfId="62" priority="64">
      <formula>"'=Y(G$3&gt;=$E3 , G$3&lt;=$F3)"</formula>
    </cfRule>
  </conditionalFormatting>
  <conditionalFormatting sqref="U48">
    <cfRule type="expression" dxfId="61" priority="63">
      <formula>"'=Y(G$3&gt;=$E3 , G$3&lt;=$F3)"</formula>
    </cfRule>
  </conditionalFormatting>
  <conditionalFormatting sqref="U48">
    <cfRule type="expression" dxfId="60" priority="62">
      <formula>"'=Y(G$3&gt;=$E3 , G$3&lt;=$F3)"</formula>
    </cfRule>
  </conditionalFormatting>
  <conditionalFormatting sqref="U48">
    <cfRule type="expression" dxfId="59" priority="61">
      <formula>"'=Y(G$3&gt;=$E3 , G$3&lt;=$F3)"</formula>
    </cfRule>
  </conditionalFormatting>
  <conditionalFormatting sqref="U48">
    <cfRule type="expression" dxfId="58" priority="60">
      <formula>"'=Y(G$3&gt;=$E3 , G$3&lt;=$F3)"</formula>
    </cfRule>
  </conditionalFormatting>
  <conditionalFormatting sqref="U48">
    <cfRule type="expression" dxfId="57" priority="59">
      <formula>"'=Y(G$3&gt;=$E3 , G$3&lt;=$F3)"</formula>
    </cfRule>
  </conditionalFormatting>
  <conditionalFormatting sqref="U48">
    <cfRule type="expression" dxfId="56" priority="58">
      <formula>"'=Y(G$3&gt;=$E3 , G$3&lt;=$F3)"</formula>
    </cfRule>
  </conditionalFormatting>
  <conditionalFormatting sqref="H36">
    <cfRule type="expression" dxfId="55" priority="56">
      <formula>"'=Y(G$3&gt;=$E3 , G$3&lt;=$F3)"</formula>
    </cfRule>
  </conditionalFormatting>
  <conditionalFormatting sqref="H36">
    <cfRule type="expression" dxfId="54" priority="55">
      <formula>"'=Y(G$3&gt;=$E3 , G$3&lt;=$F3)"</formula>
    </cfRule>
  </conditionalFormatting>
  <conditionalFormatting sqref="H36">
    <cfRule type="expression" dxfId="53" priority="54">
      <formula>"'=Y(G$3&gt;=$E3 , G$3&lt;=$F3)"</formula>
    </cfRule>
  </conditionalFormatting>
  <conditionalFormatting sqref="H36">
    <cfRule type="expression" dxfId="52" priority="53">
      <formula>"'=Y(G$3&gt;=$E3 , G$3&lt;=$F3)"</formula>
    </cfRule>
  </conditionalFormatting>
  <conditionalFormatting sqref="H36">
    <cfRule type="expression" dxfId="51" priority="52">
      <formula>"'=Y(G$3&gt;=$E3 , G$3&lt;=$F3)"</formula>
    </cfRule>
  </conditionalFormatting>
  <conditionalFormatting sqref="H36">
    <cfRule type="expression" dxfId="50" priority="51">
      <formula>"'=Y(G$3&gt;=$E3 , G$3&lt;=$F3)"</formula>
    </cfRule>
  </conditionalFormatting>
  <conditionalFormatting sqref="H36">
    <cfRule type="expression" dxfId="49" priority="50">
      <formula>"'=Y(G$3&gt;=$E3 , G$3&lt;=$F3)"</formula>
    </cfRule>
  </conditionalFormatting>
  <conditionalFormatting sqref="H36">
    <cfRule type="expression" dxfId="48" priority="49">
      <formula>"'=Y(G$3&gt;=$E3 , G$3&lt;=$F3)"</formula>
    </cfRule>
  </conditionalFormatting>
  <conditionalFormatting sqref="H36">
    <cfRule type="expression" dxfId="47" priority="48">
      <formula>"'=Y(G$3&gt;=$E3 , G$3&lt;=$F3)"</formula>
    </cfRule>
  </conditionalFormatting>
  <conditionalFormatting sqref="H36">
    <cfRule type="expression" dxfId="46" priority="47">
      <formula>"'=Y(G$3&gt;=$E3 , G$3&lt;=$F3)"</formula>
    </cfRule>
  </conditionalFormatting>
  <conditionalFormatting sqref="H36">
    <cfRule type="expression" dxfId="45" priority="46">
      <formula>"'=Y(G$3&gt;=$E3 , G$3&lt;=$F3)"</formula>
    </cfRule>
  </conditionalFormatting>
  <conditionalFormatting sqref="H36">
    <cfRule type="expression" dxfId="44" priority="45">
      <formula>"'=Y(G$3&gt;=$E3 , G$3&lt;=$F3)"</formula>
    </cfRule>
  </conditionalFormatting>
  <conditionalFormatting sqref="H36">
    <cfRule type="expression" dxfId="43" priority="44">
      <formula>"'=Y(G$3&gt;=$E3 , G$3&lt;=$F3)"</formula>
    </cfRule>
  </conditionalFormatting>
  <conditionalFormatting sqref="H36">
    <cfRule type="expression" dxfId="42" priority="43">
      <formula>"'=Y(G$3&gt;=$E3 , G$3&lt;=$F3)"</formula>
    </cfRule>
  </conditionalFormatting>
  <conditionalFormatting sqref="H36">
    <cfRule type="expression" dxfId="41" priority="42">
      <formula>"'=Y(G$3&gt;=$E3 , G$3&lt;=$F3)"</formula>
    </cfRule>
  </conditionalFormatting>
  <conditionalFormatting sqref="H36">
    <cfRule type="expression" dxfId="40" priority="41">
      <formula>"'=Y(G$3&gt;=$E3 , G$3&lt;=$F3)"</formula>
    </cfRule>
  </conditionalFormatting>
  <conditionalFormatting sqref="H36">
    <cfRule type="expression" dxfId="39" priority="40">
      <formula>"'=Y(G$3&gt;=$E3 , G$3&lt;=$F3)"</formula>
    </cfRule>
  </conditionalFormatting>
  <conditionalFormatting sqref="Q36:R36">
    <cfRule type="expression" dxfId="38" priority="39">
      <formula>"'=Y(G$3&gt;=$E3 , G$3&lt;=$F3)"</formula>
    </cfRule>
  </conditionalFormatting>
  <conditionalFormatting sqref="Q36:R36">
    <cfRule type="expression" dxfId="37" priority="2">
      <formula>"'=Y(G$3&gt;=$E3 , G$3&lt;=$F3)"</formula>
    </cfRule>
  </conditionalFormatting>
  <conditionalFormatting sqref="Q36:R36">
    <cfRule type="expression" dxfId="36" priority="38">
      <formula>"'=Y(G$3&gt;=$E3 , G$3&lt;=$F3)"</formula>
    </cfRule>
  </conditionalFormatting>
  <conditionalFormatting sqref="Q36:R36">
    <cfRule type="expression" dxfId="35" priority="37">
      <formula>"'=Y(G$3&gt;=$E3 , G$3&lt;=$F3)"</formula>
    </cfRule>
  </conditionalFormatting>
  <conditionalFormatting sqref="Q36:R36">
    <cfRule type="expression" dxfId="34" priority="36">
      <formula>"'=Y(G$3&gt;=$E3 , G$3&lt;=$F3)"</formula>
    </cfRule>
  </conditionalFormatting>
  <conditionalFormatting sqref="Q36:R36">
    <cfRule type="expression" dxfId="33" priority="35">
      <formula>"'=Y(G$3&gt;=$E3 , G$3&lt;=$F3)"</formula>
    </cfRule>
  </conditionalFormatting>
  <conditionalFormatting sqref="Q36:R36">
    <cfRule type="expression" dxfId="32" priority="34">
      <formula>"'=Y(G$3&gt;=$E3 , G$3&lt;=$F3)"</formula>
    </cfRule>
  </conditionalFormatting>
  <conditionalFormatting sqref="Q36:R36">
    <cfRule type="expression" dxfId="31" priority="33">
      <formula>"'=Y(G$3&gt;=$E3 , G$3&lt;=$F3)"</formula>
    </cfRule>
  </conditionalFormatting>
  <conditionalFormatting sqref="Q36:R36">
    <cfRule type="expression" dxfId="30" priority="32">
      <formula>"'=Y(G$3&gt;=$E3 , G$3&lt;=$F3)"</formula>
    </cfRule>
  </conditionalFormatting>
  <conditionalFormatting sqref="Q36:R36">
    <cfRule type="expression" dxfId="29" priority="31">
      <formula>"'=Y(G$3&gt;=$E3 , G$3&lt;=$F3)"</formula>
    </cfRule>
  </conditionalFormatting>
  <conditionalFormatting sqref="Q36:R36">
    <cfRule type="expression" dxfId="28" priority="30">
      <formula>"'=Y(G$3&gt;=$E3 , G$3&lt;=$F3)"</formula>
    </cfRule>
  </conditionalFormatting>
  <conditionalFormatting sqref="Q36:R36">
    <cfRule type="expression" dxfId="27" priority="29">
      <formula>"'=Y(G$3&gt;=$E3 , G$3&lt;=$F3)"</formula>
    </cfRule>
  </conditionalFormatting>
  <conditionalFormatting sqref="Q36:R36">
    <cfRule type="expression" dxfId="26" priority="28">
      <formula>"'=Y(G$3&gt;=$E3 , G$3&lt;=$F3)"</formula>
    </cfRule>
  </conditionalFormatting>
  <conditionalFormatting sqref="Q36:R36">
    <cfRule type="expression" dxfId="25" priority="27">
      <formula>"'=Y(G$3&gt;=$E3 , G$3&lt;=$F3)"</formula>
    </cfRule>
  </conditionalFormatting>
  <conditionalFormatting sqref="Q36:R36">
    <cfRule type="expression" dxfId="24" priority="26">
      <formula>"'=Y(G$3&gt;=$E3 , G$3&lt;=$F3)"</formula>
    </cfRule>
  </conditionalFormatting>
  <conditionalFormatting sqref="Q36:R36">
    <cfRule type="expression" dxfId="23" priority="25">
      <formula>"'=Y(G$3&gt;=$E3 , G$3&lt;=$F3)"</formula>
    </cfRule>
  </conditionalFormatting>
  <conditionalFormatting sqref="Q36:R36">
    <cfRule type="expression" dxfId="22" priority="24">
      <formula>"'=Y(G$3&gt;=$E3 , G$3&lt;=$F3)"</formula>
    </cfRule>
  </conditionalFormatting>
  <conditionalFormatting sqref="Q36:R36">
    <cfRule type="expression" dxfId="21" priority="23">
      <formula>"'=Y(G$3&gt;=$E3 , G$3&lt;=$F3)"</formula>
    </cfRule>
  </conditionalFormatting>
  <conditionalFormatting sqref="Q36:R36">
    <cfRule type="expression" dxfId="20" priority="22">
      <formula>"'=Y(G$3&gt;=$E3 , G$3&lt;=$F3)"</formula>
    </cfRule>
  </conditionalFormatting>
  <conditionalFormatting sqref="Q36:R36">
    <cfRule type="expression" dxfId="19" priority="21">
      <formula>"'=Y(G$3&gt;=$E3 , G$3&lt;=$F3)"</formula>
    </cfRule>
  </conditionalFormatting>
  <conditionalFormatting sqref="Q36:R36">
    <cfRule type="expression" dxfId="18" priority="20">
      <formula>"'=Y(G$3&gt;=$E3 , G$3&lt;=$F3)"</formula>
    </cfRule>
  </conditionalFormatting>
  <conditionalFormatting sqref="Q36:R36">
    <cfRule type="expression" dxfId="17" priority="19">
      <formula>"'=Y(G$3&gt;=$E3 , G$3&lt;=$F3)"</formula>
    </cfRule>
  </conditionalFormatting>
  <conditionalFormatting sqref="Q36:R36">
    <cfRule type="expression" dxfId="16" priority="18">
      <formula>"'=Y(G$3&gt;=$E3 , G$3&lt;=$F3)"</formula>
    </cfRule>
  </conditionalFormatting>
  <conditionalFormatting sqref="Q36:R36">
    <cfRule type="expression" dxfId="15" priority="17">
      <formula>"'=Y(G$3&gt;=$E3 , G$3&lt;=$F3)"</formula>
    </cfRule>
  </conditionalFormatting>
  <conditionalFormatting sqref="Q36:R36">
    <cfRule type="expression" dxfId="14" priority="16">
      <formula>"'=Y(G$3&gt;=$E3 , G$3&lt;=$F3)"</formula>
    </cfRule>
  </conditionalFormatting>
  <conditionalFormatting sqref="Q36:R36">
    <cfRule type="expression" dxfId="13" priority="15">
      <formula>"'=Y(G$3&gt;=$E3 , G$3&lt;=$F3)"</formula>
    </cfRule>
  </conditionalFormatting>
  <conditionalFormatting sqref="Q36:R36">
    <cfRule type="expression" dxfId="12" priority="14">
      <formula>"'=Y(G$3&gt;=$E3 , G$3&lt;=$F3)"</formula>
    </cfRule>
  </conditionalFormatting>
  <conditionalFormatting sqref="Q36:R36">
    <cfRule type="expression" dxfId="11" priority="13">
      <formula>"'=Y(G$3&gt;=$E3 , G$3&lt;=$F3)"</formula>
    </cfRule>
  </conditionalFormatting>
  <conditionalFormatting sqref="Q36:R36">
    <cfRule type="expression" dxfId="10" priority="12">
      <formula>"'=Y(G$3&gt;=$E3 , G$3&lt;=$F3)"</formula>
    </cfRule>
  </conditionalFormatting>
  <conditionalFormatting sqref="Q36:R36">
    <cfRule type="expression" dxfId="9" priority="11">
      <formula>"'=Y(G$3&gt;=$E3 , G$3&lt;=$F3)"</formula>
    </cfRule>
  </conditionalFormatting>
  <conditionalFormatting sqref="Q36:R36">
    <cfRule type="expression" dxfId="8" priority="10">
      <formula>"'=Y(G$3&gt;=$E3 , G$3&lt;=$F3)"</formula>
    </cfRule>
  </conditionalFormatting>
  <conditionalFormatting sqref="Q36:R36">
    <cfRule type="expression" dxfId="7" priority="9">
      <formula>"'=Y(G$3&gt;=$E3 , G$3&lt;=$F3)"</formula>
    </cfRule>
  </conditionalFormatting>
  <conditionalFormatting sqref="Q36:R36">
    <cfRule type="expression" dxfId="6" priority="8">
      <formula>"'=Y(G$3&gt;=$E3 , G$3&lt;=$F3)"</formula>
    </cfRule>
  </conditionalFormatting>
  <conditionalFormatting sqref="Q36:R36">
    <cfRule type="expression" dxfId="5" priority="7">
      <formula>"'=Y(G$3&gt;=$E3 , G$3&lt;=$F3)"</formula>
    </cfRule>
  </conditionalFormatting>
  <conditionalFormatting sqref="Q36:R36">
    <cfRule type="expression" dxfId="4" priority="6">
      <formula>"'=Y(G$3&gt;=$E3 , G$3&lt;=$F3)"</formula>
    </cfRule>
  </conditionalFormatting>
  <conditionalFormatting sqref="Q36:R36">
    <cfRule type="expression" dxfId="3" priority="5">
      <formula>"'=Y(G$3&gt;=$E3 , G$3&lt;=$F3)"</formula>
    </cfRule>
  </conditionalFormatting>
  <conditionalFormatting sqref="Q36:R36">
    <cfRule type="expression" dxfId="2" priority="4">
      <formula>"'=Y(G$3&gt;=$E3 , G$3&lt;=$F3)"</formula>
    </cfRule>
  </conditionalFormatting>
  <conditionalFormatting sqref="Q36:R36">
    <cfRule type="expression" dxfId="1" priority="3">
      <formula>"'=Y(G$3&gt;=$E3 , G$3&lt;=$F3)"</formula>
    </cfRule>
  </conditionalFormatting>
  <conditionalFormatting sqref="R42">
    <cfRule type="expression" dxfId="0" priority="1">
      <formula>"'=Y(G$3&gt;=$E3 , G$3&lt;=$F3)"</formula>
    </cfRule>
  </conditionalFormatting>
  <printOptions horizontalCentered="1" verticalCentered="1"/>
  <pageMargins left="0.25" right="0.25" top="0.75" bottom="0.75" header="0.3" footer="0.3"/>
  <pageSetup paperSize="9" scale="2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4:Z39"/>
  <sheetViews>
    <sheetView showGridLines="0" zoomScale="55" zoomScaleNormal="55" workbookViewId="0">
      <selection activeCell="J7" sqref="J7"/>
    </sheetView>
  </sheetViews>
  <sheetFormatPr baseColWidth="10" defaultColWidth="11.453125" defaultRowHeight="14.5" x14ac:dyDescent="0.35"/>
  <cols>
    <col min="2" max="2" width="16.54296875" customWidth="1"/>
    <col min="3" max="3" width="6.1796875" bestFit="1" customWidth="1"/>
    <col min="4" max="4" width="9" customWidth="1"/>
  </cols>
  <sheetData>
    <row r="4" spans="3:17" x14ac:dyDescent="0.35">
      <c r="C4" s="379" t="str">
        <f>'PLAN DE TRABAJOS REFERENCIAL'!$F76</f>
        <v>MES 1</v>
      </c>
      <c r="D4" s="379" t="e">
        <f>'PLAN DE TRABAJOS REFERENCIAL'!$F79</f>
        <v>#DIV/0!</v>
      </c>
      <c r="E4" s="379" t="e">
        <f>'PLAN DE TRABAJOS REFERENCIAL'!$F85</f>
        <v>#DIV/0!</v>
      </c>
      <c r="O4" s="205"/>
      <c r="P4" s="379"/>
      <c r="Q4" s="379"/>
    </row>
    <row r="5" spans="3:17" x14ac:dyDescent="0.35">
      <c r="C5" s="379" t="str">
        <f>'PLAN DE TRABAJOS REFERENCIAL'!$J76</f>
        <v>MES 2</v>
      </c>
      <c r="D5" s="379" t="e">
        <f>'PLAN DE TRABAJOS REFERENCIAL'!$J79</f>
        <v>#DIV/0!</v>
      </c>
      <c r="E5" s="379" t="e">
        <f>'PLAN DE TRABAJOS REFERENCIAL'!$J85</f>
        <v>#DIV/0!</v>
      </c>
      <c r="O5" s="205"/>
      <c r="P5" s="379"/>
      <c r="Q5" s="379"/>
    </row>
    <row r="6" spans="3:17" x14ac:dyDescent="0.35">
      <c r="C6" s="379" t="str">
        <f>'PLAN DE TRABAJOS REFERENCIAL'!$N76</f>
        <v>MES 3</v>
      </c>
      <c r="D6" s="379" t="e">
        <f>'PLAN DE TRABAJOS REFERENCIAL'!$N79</f>
        <v>#DIV/0!</v>
      </c>
      <c r="E6" s="379" t="e">
        <f>'PLAN DE TRABAJOS REFERENCIAL'!$N85</f>
        <v>#DIV/0!</v>
      </c>
      <c r="O6" s="205"/>
      <c r="P6" s="379"/>
      <c r="Q6" s="379"/>
    </row>
    <row r="7" spans="3:17" x14ac:dyDescent="0.35">
      <c r="C7" s="379" t="str">
        <f>'PLAN DE TRABAJOS REFERENCIAL'!$R76</f>
        <v>MES 4</v>
      </c>
      <c r="D7" s="379" t="e">
        <f>'PLAN DE TRABAJOS REFERENCIAL'!$R79</f>
        <v>#DIV/0!</v>
      </c>
      <c r="E7" s="379" t="e">
        <f>'PLAN DE TRABAJOS REFERENCIAL'!$R85</f>
        <v>#DIV/0!</v>
      </c>
      <c r="O7" s="205"/>
      <c r="P7" s="379"/>
      <c r="Q7" s="379"/>
    </row>
    <row r="8" spans="3:17" x14ac:dyDescent="0.35">
      <c r="C8" s="379" t="str">
        <f>'PLAN DE TRABAJOS REFERENCIAL'!$V76</f>
        <v>MES 5</v>
      </c>
      <c r="D8" s="379" t="e">
        <f>'PLAN DE TRABAJOS REFERENCIAL'!$V79</f>
        <v>#DIV/0!</v>
      </c>
      <c r="E8" s="379" t="e">
        <f>'PLAN DE TRABAJOS REFERENCIAL'!$V85</f>
        <v>#DIV/0!</v>
      </c>
      <c r="O8" s="205"/>
      <c r="P8" s="379"/>
      <c r="Q8" s="379"/>
    </row>
    <row r="9" spans="3:17" x14ac:dyDescent="0.35">
      <c r="C9" s="379" t="str">
        <f>'PLAN DE TRABAJOS REFERENCIAL'!$Z76</f>
        <v>MES 6</v>
      </c>
      <c r="D9" s="379" t="e">
        <f>'PLAN DE TRABAJOS REFERENCIAL'!$Z79</f>
        <v>#DIV/0!</v>
      </c>
      <c r="E9" s="379" t="e">
        <f>'PLAN DE TRABAJOS REFERENCIAL'!$Z85</f>
        <v>#DIV/0!</v>
      </c>
      <c r="O9" s="205"/>
      <c r="P9" s="379"/>
      <c r="Q9" s="379"/>
    </row>
    <row r="31" spans="3:26" x14ac:dyDescent="0.35">
      <c r="C31" s="380"/>
      <c r="D31" s="380"/>
      <c r="E31" s="380"/>
      <c r="F31" s="380"/>
      <c r="G31" s="380"/>
      <c r="H31" s="380"/>
      <c r="I31" s="380"/>
      <c r="J31" s="380"/>
      <c r="K31" s="380"/>
      <c r="L31" s="380"/>
      <c r="M31" s="380"/>
      <c r="N31" s="380"/>
      <c r="O31" s="380"/>
      <c r="P31" s="380"/>
      <c r="Q31" s="380"/>
      <c r="R31" s="380"/>
      <c r="S31" s="380"/>
      <c r="T31" s="380"/>
      <c r="U31" s="380"/>
      <c r="V31" s="380"/>
      <c r="W31" s="380"/>
      <c r="X31" s="380"/>
      <c r="Y31" s="380"/>
      <c r="Z31" s="380"/>
    </row>
    <row r="39" spans="6:7" x14ac:dyDescent="0.35">
      <c r="F39" s="379"/>
      <c r="G39" s="379"/>
    </row>
  </sheetData>
  <pageMargins left="0.25" right="0.25" top="0.75" bottom="0.75" header="0.3" footer="0.3"/>
  <pageSetup paperSize="9" scale="7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1B7C6DACABF394CAAC7394F7F62728C" ma:contentTypeVersion="9" ma:contentTypeDescription="Crear nuevo documento." ma:contentTypeScope="" ma:versionID="115006893921cafb84a865ae13f9a9e6">
  <xsd:schema xmlns:xsd="http://www.w3.org/2001/XMLSchema" xmlns:xs="http://www.w3.org/2001/XMLSchema" xmlns:p="http://schemas.microsoft.com/office/2006/metadata/properties" xmlns:ns2="03fd7087-3ff3-4ec4-9d52-81e9ee6040fc" xmlns:ns3="f894b84b-39ca-4973-a6a1-c5dd66fd8965" targetNamespace="http://schemas.microsoft.com/office/2006/metadata/properties" ma:root="true" ma:fieldsID="21eef6b1a8e3d8470468a1c373816956" ns2:_="" ns3:_="">
    <xsd:import namespace="03fd7087-3ff3-4ec4-9d52-81e9ee6040fc"/>
    <xsd:import namespace="f894b84b-39ca-4973-a6a1-c5dd66fd896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fd7087-3ff3-4ec4-9d52-81e9ee6040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94b84b-39ca-4973-a6a1-c5dd66fd8965"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0C3D6C-1790-4CCE-8572-45D9CDC38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fd7087-3ff3-4ec4-9d52-81e9ee6040fc"/>
    <ds:schemaRef ds:uri="f894b84b-39ca-4973-a6a1-c5dd66fd89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FAF7B7-43B4-4543-80FA-B5FEAD619D90}">
  <ds:schemaRefs>
    <ds:schemaRef ds:uri="http://schemas.microsoft.com/sharepoint/v3/contenttype/forms"/>
  </ds:schemaRefs>
</ds:datastoreItem>
</file>

<file path=customXml/itemProps3.xml><?xml version="1.0" encoding="utf-8"?>
<ds:datastoreItem xmlns:ds="http://schemas.openxmlformats.org/officeDocument/2006/customXml" ds:itemID="{4B299863-B9BB-4E5C-8092-33B6DC19122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UNIFICADO SECTOR 1 2 3</vt:lpstr>
      <vt:lpstr>SECTOR 1 - BAÑOS</vt:lpstr>
      <vt:lpstr>SECTOR 2 - INSTRUCC</vt:lpstr>
      <vt:lpstr>SECTOR 3 - SIMULAD</vt:lpstr>
      <vt:lpstr>PLAN DE TRABAJOS REFERENCIAL</vt:lpstr>
      <vt:lpstr>CURVAS DE INVERSIÓN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Alejandro Tabbita</dc:creator>
  <cp:keywords/>
  <dc:description/>
  <cp:lastModifiedBy>Lorena Elizabeth Rolon</cp:lastModifiedBy>
  <cp:revision/>
  <dcterms:created xsi:type="dcterms:W3CDTF">2022-03-11T14:55:45Z</dcterms:created>
  <dcterms:modified xsi:type="dcterms:W3CDTF">2022-07-06T12:17:46Z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0x01010051B7C6DACABF394CAAC7394F7F62728C</vt:lpwstr>
  </property>
</Properties>
</file>