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rolon\Downloads\"/>
    </mc:Choice>
  </mc:AlternateContent>
  <bookViews>
    <workbookView xWindow="0" yWindow="0" windowWidth="19200" windowHeight="7050" tabRatio="610"/>
  </bookViews>
  <sheets>
    <sheet name="CYP" sheetId="16" r:id="rId1"/>
    <sheet name="ANALIS DE PRECIOS" sheetId="18" r:id="rId2"/>
    <sheet name="CR" sheetId="19" r:id="rId3"/>
    <sheet name="PLAN DE TRABAJOS REFERENCIAL" sheetId="20" r:id="rId4"/>
    <sheet name="CURVAS DE INVERSIÓN" sheetId="21" r:id="rId5"/>
    <sheet name="Hoja1" sheetId="17" state="hidden" r:id="rId6"/>
  </sheets>
  <externalReferences>
    <externalReference r:id="rId7"/>
  </externalReferences>
  <definedNames>
    <definedName name="_xlnm.Print_Area" localSheetId="2">CR!$B$1:$J$14</definedName>
    <definedName name="_xlnm.Print_Titles" localSheetId="0">CYP!$2:$8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6" l="1"/>
  <c r="H61" i="16" l="1"/>
  <c r="H54" i="16"/>
  <c r="H53" i="16"/>
  <c r="H52" i="16"/>
  <c r="H51" i="16"/>
  <c r="H50" i="16"/>
  <c r="H28" i="16"/>
  <c r="H29" i="16"/>
  <c r="H24" i="16"/>
  <c r="H23" i="16"/>
  <c r="H26" i="16"/>
  <c r="I21" i="16" l="1"/>
  <c r="C22" i="20"/>
  <c r="C16" i="20" l="1"/>
  <c r="H47" i="16"/>
  <c r="I46" i="16" l="1"/>
  <c r="D22" i="20" s="1"/>
  <c r="I23" i="20" s="1"/>
  <c r="H40" i="16"/>
  <c r="H37" i="16"/>
  <c r="H36" i="16"/>
  <c r="I34" i="16" s="1"/>
  <c r="H19" i="16"/>
  <c r="H17" i="16"/>
  <c r="G23" i="20" l="1"/>
  <c r="H23" i="20"/>
  <c r="J23" i="20"/>
  <c r="K23" i="20"/>
  <c r="D16" i="20"/>
  <c r="L17" i="20" s="1"/>
  <c r="H15" i="16"/>
  <c r="M23" i="20" l="1"/>
  <c r="J17" i="20"/>
  <c r="K17" i="20"/>
  <c r="C24" i="20"/>
  <c r="C20" i="20"/>
  <c r="C18" i="20"/>
  <c r="C14" i="20"/>
  <c r="C12" i="20"/>
  <c r="C10" i="20"/>
  <c r="C8" i="20"/>
  <c r="M17" i="20" l="1"/>
  <c r="H41" i="16"/>
  <c r="H42" i="16"/>
  <c r="I38" i="16" s="1"/>
  <c r="D18" i="20" l="1"/>
  <c r="H59" i="16"/>
  <c r="H58" i="16"/>
  <c r="H57" i="16"/>
  <c r="H56" i="16"/>
  <c r="H45" i="16"/>
  <c r="H44" i="16"/>
  <c r="H13" i="16"/>
  <c r="I48" i="16" l="1"/>
  <c r="I43" i="16"/>
  <c r="L19" i="20"/>
  <c r="K19" i="20"/>
  <c r="J19" i="20"/>
  <c r="D20" i="20" l="1"/>
  <c r="K21" i="20" s="1"/>
  <c r="D24" i="20"/>
  <c r="E9" i="21"/>
  <c r="D9" i="21"/>
  <c r="C9" i="21"/>
  <c r="E8" i="21"/>
  <c r="D8" i="21"/>
  <c r="C8" i="21"/>
  <c r="E7" i="21"/>
  <c r="D7" i="21"/>
  <c r="C7" i="21"/>
  <c r="E6" i="21"/>
  <c r="D6" i="21"/>
  <c r="C6" i="21"/>
  <c r="E5" i="21"/>
  <c r="D5" i="21"/>
  <c r="C5" i="21"/>
  <c r="E4" i="21"/>
  <c r="D4" i="21"/>
  <c r="C4" i="21"/>
  <c r="E78" i="20"/>
  <c r="E74" i="20"/>
  <c r="E70" i="20"/>
  <c r="E66" i="20"/>
  <c r="E62" i="20"/>
  <c r="E58" i="20"/>
  <c r="I44" i="20"/>
  <c r="E21" i="20" l="1"/>
  <c r="L21" i="20"/>
  <c r="H25" i="20"/>
  <c r="G25" i="20"/>
  <c r="K25" i="20"/>
  <c r="J25" i="20"/>
  <c r="I25" i="20"/>
  <c r="H14" i="16" l="1"/>
  <c r="H20" i="16" l="1"/>
  <c r="H81" i="16" l="1"/>
  <c r="H16" i="16" l="1"/>
  <c r="I12" i="16" s="1"/>
  <c r="H33" i="16" l="1"/>
  <c r="I30" i="16" s="1"/>
  <c r="D12" i="20" l="1"/>
  <c r="H13" i="20" s="1"/>
  <c r="G13" i="20" l="1"/>
  <c r="I13" i="20"/>
  <c r="F13" i="20"/>
  <c r="M21" i="20"/>
  <c r="H62" i="16" l="1"/>
  <c r="I60" i="16" s="1"/>
  <c r="D14" i="20"/>
  <c r="D10" i="20"/>
  <c r="H11" i="16"/>
  <c r="I10" i="16" s="1"/>
  <c r="D8" i="20" l="1"/>
  <c r="I15" i="20"/>
  <c r="J15" i="20"/>
  <c r="E11" i="20"/>
  <c r="F11" i="20"/>
  <c r="G11" i="20"/>
  <c r="M25" i="20"/>
  <c r="E9" i="20" l="1"/>
  <c r="L9" i="20"/>
  <c r="F9" i="20"/>
  <c r="K9" i="20"/>
  <c r="H9" i="20"/>
  <c r="J9" i="20"/>
  <c r="I9" i="20"/>
  <c r="G9" i="20"/>
  <c r="D26" i="20"/>
  <c r="E27" i="20" s="1"/>
  <c r="E28" i="20" s="1"/>
  <c r="J116" i="16"/>
  <c r="J114" i="16"/>
  <c r="M9" i="20" l="1"/>
  <c r="G27" i="20"/>
  <c r="G28" i="20" s="1"/>
  <c r="I27" i="20"/>
  <c r="I28" i="20" s="1"/>
  <c r="K27" i="20"/>
  <c r="K28" i="20" s="1"/>
  <c r="F27" i="20"/>
  <c r="F28" i="20" s="1"/>
  <c r="H27" i="20"/>
  <c r="H28" i="20" s="1"/>
  <c r="L27" i="20"/>
  <c r="L28" i="20" s="1"/>
  <c r="J27" i="20"/>
  <c r="J28" i="20" s="1"/>
  <c r="M11" i="20"/>
  <c r="M19" i="20"/>
  <c r="M15" i="20"/>
  <c r="I64" i="16"/>
  <c r="J118" i="16"/>
  <c r="J21" i="16" l="1"/>
  <c r="J30" i="16"/>
  <c r="J34" i="16"/>
  <c r="J43" i="16"/>
  <c r="J46" i="16"/>
  <c r="J10" i="16"/>
  <c r="J38" i="16"/>
  <c r="J12" i="16"/>
  <c r="J48" i="16"/>
  <c r="J60" i="16"/>
  <c r="M28" i="20"/>
  <c r="M27" i="20"/>
  <c r="I66" i="16"/>
  <c r="I67" i="16" s="1"/>
  <c r="I68" i="16" s="1"/>
  <c r="I70" i="16" s="1"/>
  <c r="J64" i="16" l="1"/>
  <c r="D28" i="20"/>
  <c r="I69" i="16"/>
  <c r="I71" i="16" s="1"/>
  <c r="I72" i="16" s="1"/>
  <c r="M13" i="20" l="1"/>
  <c r="I73" i="16"/>
  <c r="I75" i="16" s="1"/>
  <c r="D32" i="20" l="1"/>
  <c r="D29" i="20" s="1"/>
  <c r="E29" i="20" l="1"/>
  <c r="I77" i="16"/>
  <c r="H80" i="16" l="1"/>
  <c r="I79" i="16" s="1"/>
  <c r="D30" i="20" s="1"/>
  <c r="L29" i="20"/>
  <c r="F29" i="20"/>
  <c r="I29" i="20"/>
  <c r="G29" i="20"/>
  <c r="H29" i="20"/>
  <c r="J29" i="20"/>
  <c r="K29" i="20"/>
  <c r="I83" i="16" l="1"/>
  <c r="M29" i="20"/>
  <c r="D31" i="20"/>
  <c r="I43" i="20" s="1"/>
  <c r="I30" i="20"/>
  <c r="I31" i="20" s="1"/>
  <c r="E30" i="20"/>
  <c r="D78" i="20"/>
  <c r="E79" i="20" s="1"/>
  <c r="I37" i="20" l="1"/>
  <c r="I50" i="20" s="1"/>
  <c r="D64" i="20" s="1"/>
  <c r="I38" i="20"/>
  <c r="I51" i="20" s="1"/>
  <c r="D62" i="20" s="1"/>
  <c r="E63" i="20" s="1"/>
  <c r="E31" i="20"/>
  <c r="E37" i="20" s="1"/>
  <c r="M30" i="20"/>
  <c r="D72" i="20"/>
  <c r="D80" i="20"/>
  <c r="D70" i="20"/>
  <c r="E71" i="20" s="1"/>
  <c r="D74" i="20"/>
  <c r="E75" i="20" s="1"/>
  <c r="D76" i="20"/>
  <c r="D66" i="20"/>
  <c r="E67" i="20" s="1"/>
  <c r="D68" i="20"/>
  <c r="I52" i="20" l="1"/>
  <c r="M31" i="20"/>
  <c r="E38" i="20"/>
  <c r="E40" i="20" l="1"/>
  <c r="I40" i="20" s="1"/>
  <c r="M40" i="20" s="1"/>
  <c r="E44" i="20"/>
  <c r="E39" i="20"/>
  <c r="I39" i="20" s="1"/>
  <c r="M37" i="20"/>
  <c r="E43" i="20" l="1"/>
  <c r="E46" i="20"/>
  <c r="I46" i="20" s="1"/>
  <c r="M46" i="20" s="1"/>
  <c r="E51" i="20"/>
  <c r="D58" i="20" l="1"/>
  <c r="E59" i="20" s="1"/>
  <c r="E52" i="20"/>
  <c r="E54" i="20"/>
  <c r="I54" i="20" s="1"/>
  <c r="E45" i="20"/>
  <c r="I45" i="20" s="1"/>
  <c r="M43" i="20"/>
  <c r="E50" i="20"/>
  <c r="E53" i="20" l="1"/>
  <c r="I53" i="20" s="1"/>
  <c r="D60" i="20"/>
</calcChain>
</file>

<file path=xl/sharedStrings.xml><?xml version="1.0" encoding="utf-8"?>
<sst xmlns="http://schemas.openxmlformats.org/spreadsheetml/2006/main" count="336" uniqueCount="233">
  <si>
    <t>“1983/2023 - 40 AÑOS DE DEMOCRACIA”</t>
  </si>
  <si>
    <t>OBRA: Impermeabilización de Cubierta en TWR - San Luis</t>
  </si>
  <si>
    <t>ITEM</t>
  </si>
  <si>
    <t>DESCRIPCION</t>
  </si>
  <si>
    <t>Unid.</t>
  </si>
  <si>
    <t>Cant.</t>
  </si>
  <si>
    <t>Costo Unitario</t>
  </si>
  <si>
    <t>Subtotal</t>
  </si>
  <si>
    <t>Total</t>
  </si>
  <si>
    <t>%  incidencia</t>
  </si>
  <si>
    <t>TAREAS PRELIMINARES</t>
  </si>
  <si>
    <t xml:space="preserve"> </t>
  </si>
  <si>
    <t>1.1</t>
  </si>
  <si>
    <t>Limpieza, protección, andamios y cerramientos provisorios.</t>
  </si>
  <si>
    <t>gl</t>
  </si>
  <si>
    <t>2</t>
  </si>
  <si>
    <t>DEMOLICIONES Y RETIROS</t>
  </si>
  <si>
    <t>2.1</t>
  </si>
  <si>
    <t>Retiro de artefactos y elementos para colocación membrana. Se deberá recolocar los equipos de AA y elementos retirados una vez finalizados los trabajos de impermeabilización.</t>
  </si>
  <si>
    <t>2.2</t>
  </si>
  <si>
    <t>Retiro de placas de cielorraso de durlock roto y en mal estado.</t>
  </si>
  <si>
    <t>2.3</t>
  </si>
  <si>
    <t>Retiro de membrana existente y material flojo.</t>
  </si>
  <si>
    <t>m2</t>
  </si>
  <si>
    <t>2.4</t>
  </si>
  <si>
    <t xml:space="preserve">Retiro de restos de material débil y desprendido en carpeta niveladora y/o contrapiso. </t>
  </si>
  <si>
    <t>2.5</t>
  </si>
  <si>
    <t>Retiro de pintura suelta y material en mal estado en pared interior.</t>
  </si>
  <si>
    <t>2.6</t>
  </si>
  <si>
    <t>Retiro de revoque y pintura suelta en mal estado en antepecho y cenefa perimetral.</t>
  </si>
  <si>
    <t>2.7</t>
  </si>
  <si>
    <t xml:space="preserve"> Retiro de baldosas de piso de goma en mal estado, rotas, aglobadas y sueltas. 50cn X 50cm.</t>
  </si>
  <si>
    <t>un</t>
  </si>
  <si>
    <t>2.8</t>
  </si>
  <si>
    <t>Retiro de escalera hacia cubierta de cabina de control.</t>
  </si>
  <si>
    <t>3</t>
  </si>
  <si>
    <t>ALBAÑILERIA</t>
  </si>
  <si>
    <t>Cabina</t>
  </si>
  <si>
    <t>3.1</t>
  </si>
  <si>
    <t>Reparación de revoque interior en paredes de la cabina de control.</t>
  </si>
  <si>
    <t>3.2</t>
  </si>
  <si>
    <t>Reparación de escalones rotos.</t>
  </si>
  <si>
    <t>Cubierta</t>
  </si>
  <si>
    <t>3.3</t>
  </si>
  <si>
    <t>Carpeta de nivelación hidrófuga para recibir la correcta colocación de las membranas. Corrección pendiente.</t>
  </si>
  <si>
    <t>Balcón Perimetral</t>
  </si>
  <si>
    <t>3.4</t>
  </si>
  <si>
    <t>3.5</t>
  </si>
  <si>
    <t>Revoque hidrógugo, grueso y fino exterior en antepecho y en las cenefas perimetrales.</t>
  </si>
  <si>
    <t>4</t>
  </si>
  <si>
    <t>CONSTRUCCIÓN EN SECO</t>
  </si>
  <si>
    <t>4.1</t>
  </si>
  <si>
    <t>Cielorraso</t>
  </si>
  <si>
    <t>4.1.1</t>
  </si>
  <si>
    <r>
      <rPr>
        <b/>
        <sz val="10"/>
        <rFont val="Arial"/>
        <family val="2"/>
      </rPr>
      <t>C1-</t>
    </r>
    <r>
      <rPr>
        <sz val="10"/>
        <rFont val="Arial"/>
        <family val="2"/>
      </rPr>
      <t xml:space="preserve"> Reparación de cielorraso de durlock existente. Remplazo de placa de yeso en sectores rotos, con humedad, etc</t>
    </r>
  </si>
  <si>
    <t>5</t>
  </si>
  <si>
    <t>SOLADOS</t>
  </si>
  <si>
    <t>5.1</t>
  </si>
  <si>
    <r>
      <rPr>
        <b/>
        <sz val="10"/>
        <rFont val="Arial"/>
        <family val="2"/>
      </rPr>
      <t xml:space="preserve">S1- </t>
    </r>
    <r>
      <rPr>
        <sz val="10"/>
        <rFont val="Arial"/>
        <family val="2"/>
      </rPr>
      <t>Provisión y colocación de baldosas de goma marca tipo Indelval (Cerama) 50 X 50 Cm Alto Transito ídem existente.</t>
    </r>
  </si>
  <si>
    <t>5.2</t>
  </si>
  <si>
    <t>Provisión y colocación de cinta antideslizante en escalones reparados marca tipo Safety-Walk de Alta agresividad.</t>
  </si>
  <si>
    <t>ml</t>
  </si>
  <si>
    <t>6</t>
  </si>
  <si>
    <t>PINTURAS</t>
  </si>
  <si>
    <t>6.1</t>
  </si>
  <si>
    <r>
      <rPr>
        <b/>
        <sz val="10"/>
        <rFont val="Arial"/>
        <family val="2"/>
      </rPr>
      <t>R1-</t>
    </r>
    <r>
      <rPr>
        <sz val="10"/>
        <rFont val="Arial"/>
        <family val="2"/>
      </rPr>
      <t xml:space="preserve"> Provisión y ejecución de pintura látex interior ultra lavable para muros. Color a definir.</t>
    </r>
  </si>
  <si>
    <t>6.2</t>
  </si>
  <si>
    <r>
      <rPr>
        <b/>
        <sz val="10"/>
        <rFont val="Arial"/>
        <family val="2"/>
      </rPr>
      <t>R2-</t>
    </r>
    <r>
      <rPr>
        <sz val="10"/>
        <rFont val="Arial"/>
        <family val="2"/>
      </rPr>
      <t xml:space="preserve"> Provisión y ejecución de pintura látex acrílico para cielorrasos.Preparación de superficies, 1° mano de sellador, enduido completo, 2° mano de sellador, y 3 manos de látex para cielorraso, de Sherwin Williams o similar.</t>
    </r>
  </si>
  <si>
    <t>6.3</t>
  </si>
  <si>
    <r>
      <rPr>
        <b/>
        <sz val="10"/>
        <rFont val="Arial"/>
        <family val="2"/>
      </rPr>
      <t>R4-</t>
    </r>
    <r>
      <rPr>
        <sz val="10"/>
        <rFont val="Arial"/>
        <family val="2"/>
      </rPr>
      <t xml:space="preserve"> Provisión y ejecución de pintura antioxido y epoxi en herrerías. Tonalidad a definir, marca tipo Revesta 400 o de calidad y prestación similar. </t>
    </r>
  </si>
  <si>
    <t>7</t>
  </si>
  <si>
    <t>HERRERÍA</t>
  </si>
  <si>
    <t>7.1</t>
  </si>
  <si>
    <t>Provisión y colocación de baranda perimetral de estructura metálica. Incluye pintura antióxido y epoxi. Verificar medida en obra</t>
  </si>
  <si>
    <t>7.2</t>
  </si>
  <si>
    <t>Provisión y colocación de escalera gato deslizante con estructura de acero galvanizado según plano con guarda hombre. Verificar medida en obra.</t>
  </si>
  <si>
    <t>8</t>
  </si>
  <si>
    <t>CARPINTERIAS</t>
  </si>
  <si>
    <t>8.1</t>
  </si>
  <si>
    <t>Sellado perimetral de carpintería con sellador de silicona acética de primera calidad marca tipo Sikasil® E o similar.</t>
  </si>
  <si>
    <t>9</t>
  </si>
  <si>
    <t>IMPERMEABILIZACIÓN</t>
  </si>
  <si>
    <t>9.1</t>
  </si>
  <si>
    <r>
      <rPr>
        <b/>
        <sz val="10"/>
        <rFont val="Arial"/>
        <family val="2"/>
      </rPr>
      <t>R3-</t>
    </r>
    <r>
      <rPr>
        <sz val="10"/>
        <rFont val="Arial"/>
        <family val="2"/>
      </rPr>
      <t xml:space="preserve"> Provisión y colocación de membrana liquida impermeabilizante con poliuretano marca tipo Sikalastic® -612 MTC en antepechos y cenefas perimetrales. Color blanco.</t>
    </r>
  </si>
  <si>
    <t>9.2</t>
  </si>
  <si>
    <t>Limpieza e hidrolavado de alta presión.</t>
  </si>
  <si>
    <t>9.3</t>
  </si>
  <si>
    <t>Limpieza total de cañerías de lluvia, canaletas y embudos existentes.</t>
  </si>
  <si>
    <t>9.4</t>
  </si>
  <si>
    <t>Provisión y colocación de sellador poliuretánico para el tomado de juntas tipo Weber Flex PU o similar.</t>
  </si>
  <si>
    <t>9.5</t>
  </si>
  <si>
    <r>
      <rPr>
        <b/>
        <sz val="10"/>
        <rFont val="Arial"/>
        <family val="2"/>
      </rPr>
      <t>M1-</t>
    </r>
    <r>
      <rPr>
        <sz val="10"/>
        <rFont val="Arial"/>
        <family val="2"/>
      </rPr>
      <t xml:space="preserve"> Provisión y colocación de membrana liquida impermeabilizante con poliuretano marca tipo Sikalastic® -612 MTC con malla no tejida de poliéster marca tipo Sika® Tex-75 para refuerzo de la membrana líquida. Color a definir.</t>
    </r>
  </si>
  <si>
    <t>9.6</t>
  </si>
  <si>
    <t>9.7</t>
  </si>
  <si>
    <t>9.8</t>
  </si>
  <si>
    <t>9.9</t>
  </si>
  <si>
    <t>10</t>
  </si>
  <si>
    <t>LIMPIEZA</t>
  </si>
  <si>
    <t>10.1</t>
  </si>
  <si>
    <t>Limpieza diaria de obra.</t>
  </si>
  <si>
    <t>mes</t>
  </si>
  <si>
    <t>Limpieza final de obra.</t>
  </si>
  <si>
    <t>COSTO DIRECTO</t>
  </si>
  <si>
    <t>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</si>
  <si>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</si>
  <si>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</si>
  <si>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</si>
  <si>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</si>
  <si>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</si>
  <si>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</si>
  <si>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</si>
  <si>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</si>
  <si>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</si>
  <si>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</si>
  <si>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PRESUPUESTO</t>
  </si>
  <si>
    <t>COEFICIENTE RESUMEN (CR)</t>
  </si>
  <si>
    <t>PRESUPUESTO GENERAL (COSTO-COSTO x CR A )</t>
  </si>
  <si>
    <t>HONORARIOS REPRESENTANTES TECNICOS</t>
  </si>
  <si>
    <t>11.1</t>
  </si>
  <si>
    <t>Representante Tecnico en Obra (Arq . / Ing.).</t>
  </si>
  <si>
    <t>11.2</t>
  </si>
  <si>
    <t>Técnico en Seguridad e Higiene FULL TIME.</t>
  </si>
  <si>
    <t>PRECIO TOTAL</t>
  </si>
  <si>
    <t>PLANILLA RESUMEN</t>
  </si>
  <si>
    <t>RUBRO</t>
  </si>
  <si>
    <t>DESIGNACION DE LAS OBRAS</t>
  </si>
  <si>
    <t>Precio Rubro</t>
  </si>
  <si>
    <t>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</si>
  <si>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</si>
  <si>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</si>
  <si>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</si>
  <si>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</si>
  <si>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</si>
  <si>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</si>
  <si>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</si>
  <si>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</si>
  <si>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</si>
  <si>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</si>
  <si>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</si>
  <si>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</si>
  <si>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</si>
  <si>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</si>
  <si>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</si>
  <si>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</si>
  <si>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</si>
  <si>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>FIRMA Y ACLARACION  DE RESPONSABLES</t>
  </si>
  <si>
    <t>PROYECTO</t>
  </si>
  <si>
    <t xml:space="preserve">Responsable:   </t>
  </si>
  <si>
    <t xml:space="preserve">COMPUTO Y PRESUPUESTO </t>
  </si>
  <si>
    <t xml:space="preserve">Responsable: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</si>
  <si>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</si>
  <si>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</si>
  <si>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</si>
  <si>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</si>
  <si>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</si>
  <si>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</si>
  <si>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</si>
  <si>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</si>
  <si>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</si>
  <si>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</si>
  <si>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</si>
  <si>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</si>
  <si>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</si>
  <si>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</si>
  <si>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</si>
  <si>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</si>
  <si>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</si>
  <si>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</si>
  <si>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</si>
  <si>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>EQUIPOS</t>
  </si>
  <si>
    <t>Equipo/Mes</t>
  </si>
  <si>
    <t>Horas/UdM</t>
  </si>
  <si>
    <t>$/Hora</t>
  </si>
  <si>
    <t>CR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</si>
  <si>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</si>
  <si>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</si>
  <si>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</si>
  <si>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</si>
  <si>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</si>
  <si>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</si>
  <si>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</si>
  <si>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</si>
  <si>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</si>
  <si>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</si>
  <si>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</si>
  <si>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</si>
  <si>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</si>
  <si>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</si>
  <si>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</si>
  <si>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D= C + IMP</t>
  </si>
  <si>
    <t>D/A</t>
  </si>
  <si>
    <t>UBICACIÓN:</t>
  </si>
  <si>
    <t>AEROPUERTO DE SAN LUIS</t>
  </si>
  <si>
    <t>OBRA:</t>
  </si>
  <si>
    <t xml:space="preserve"> Impermeabilización de Cubierta en TWR</t>
  </si>
  <si>
    <t>FECHA DE INICIO:</t>
  </si>
  <si>
    <t>MES INICIO =</t>
  </si>
  <si>
    <t>PLAN DE TRABAJO</t>
  </si>
  <si>
    <t>ITEMS</t>
  </si>
  <si>
    <t xml:space="preserve">MES 1 </t>
  </si>
  <si>
    <t>MES 2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</si>
  <si>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</si>
  <si>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</si>
  <si>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</si>
  <si>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</si>
  <si>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</si>
  <si>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</si>
  <si>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</si>
  <si>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</si>
  <si>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COSTO - NETO</t>
  </si>
  <si>
    <t>PRESUPUESTO GENERAL 
(COSTO DIRECTO x CR):</t>
  </si>
  <si>
    <t>Item 11
Equipo de Obra</t>
  </si>
  <si>
    <t>PRECIO TOTAL DE OBRA:</t>
  </si>
  <si>
    <t>CR=</t>
  </si>
  <si>
    <t>INCIDENCIA PROYECTADA</t>
  </si>
  <si>
    <t>MES 1</t>
  </si>
  <si>
    <t>Incidendia Mes Indiviual</t>
  </si>
  <si>
    <t>ACUMULADO PROY. (%)</t>
  </si>
  <si>
    <t>INCIDENCIA REAL</t>
  </si>
  <si>
    <t>Completar según cada Obra -&gt;</t>
  </si>
  <si>
    <t>Monto certificado</t>
  </si>
  <si>
    <t>ACUMULADO REAL (%)</t>
  </si>
  <si>
    <t>ACUMULADO 
REAL ($$)</t>
  </si>
  <si>
    <r>
      <t xml:space="preserve">ANALISIS COMPARATIVO - </t>
    </r>
    <r>
      <rPr>
        <b/>
        <i/>
        <sz val="20"/>
        <color theme="0"/>
        <rFont val="Calibri"/>
        <family val="2"/>
        <scheme val="minor"/>
      </rPr>
      <t>DESVIACIÓN</t>
    </r>
  </si>
  <si>
    <t>DESVIACIÓN MENSUAL</t>
  </si>
  <si>
    <t>ACUMULADO 
DESVIACIÓN  (%)</t>
  </si>
  <si>
    <t>ACUMULADO 
DESVIACIÓN ($$)</t>
  </si>
  <si>
    <t>OBSERVACIONES</t>
  </si>
  <si>
    <t>DE AVANCE DE OBRA SOBRE EL AVANCE ESTIMADO SEGÚN INCIDENCIA PROYECTADA</t>
  </si>
  <si>
    <t>MES 3</t>
  </si>
  <si>
    <t>MES 4</t>
  </si>
  <si>
    <t>MES 5</t>
  </si>
  <si>
    <t>MES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</si>
</sst>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[$$-2C0A]\ #,##0.00"/>
    <numFmt numFmtId="166" formatCode="0.000"/>
    <numFmt numFmtId="167" formatCode="0.0"/>
    <numFmt numFmtId="168" formatCode="#,##0.000"/>
    <numFmt numFmtId="169" formatCode="#,##0.00000"/>
    <numFmt numFmtId="170" formatCode="0.000000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theme="1" tint="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theme="0" tint="-0.499984740745262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 shrinkToFit="1"/>
    </xf>
    <xf numFmtId="0" fontId="8" fillId="3" borderId="12" xfId="0" applyFont="1" applyFill="1" applyBorder="1" applyAlignment="1">
      <alignment horizontal="center" vertical="center" shrinkToFit="1"/>
    </xf>
    <xf numFmtId="2" fontId="8" fillId="3" borderId="12" xfId="0" applyNumberFormat="1" applyFont="1" applyFill="1" applyBorder="1" applyAlignment="1">
      <alignment horizontal="center" vertical="center" shrinkToFit="1"/>
    </xf>
    <xf numFmtId="165" fontId="8" fillId="3" borderId="12" xfId="0" applyNumberFormat="1" applyFont="1" applyFill="1" applyBorder="1" applyAlignment="1">
      <alignment horizontal="center" vertical="center" wrapText="1"/>
    </xf>
    <xf numFmtId="166" fontId="8" fillId="3" borderId="1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textRotation="90" shrinkToFit="1"/>
    </xf>
    <xf numFmtId="0" fontId="3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shrinkToFit="1"/>
    </xf>
    <xf numFmtId="2" fontId="8" fillId="0" borderId="5" xfId="0" applyNumberFormat="1" applyFont="1" applyBorder="1" applyAlignment="1">
      <alignment horizontal="center" vertical="center" shrinkToFit="1"/>
    </xf>
    <xf numFmtId="165" fontId="8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165" fontId="8" fillId="3" borderId="12" xfId="0" applyNumberFormat="1" applyFont="1" applyFill="1" applyBorder="1" applyAlignment="1">
      <alignment vertical="center"/>
    </xf>
    <xf numFmtId="10" fontId="8" fillId="3" borderId="1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 wrapText="1"/>
    </xf>
    <xf numFmtId="165" fontId="8" fillId="3" borderId="12" xfId="0" applyNumberFormat="1" applyFont="1" applyFill="1" applyBorder="1" applyAlignment="1">
      <alignment horizontal="center" vertical="center"/>
    </xf>
    <xf numFmtId="9" fontId="8" fillId="3" borderId="12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0" fillId="0" borderId="4" xfId="0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165" fontId="8" fillId="0" borderId="12" xfId="0" applyNumberFormat="1" applyFont="1" applyBorder="1" applyAlignment="1">
      <alignment vertical="center" shrinkToFit="1"/>
    </xf>
    <xf numFmtId="0" fontId="10" fillId="0" borderId="0" xfId="5" applyFont="1" applyAlignment="1" applyProtection="1">
      <alignment horizontal="left" vertical="center" wrapText="1"/>
    </xf>
    <xf numFmtId="0" fontId="10" fillId="0" borderId="0" xfId="5" applyFont="1" applyAlignment="1" applyProtection="1">
      <alignment horizontal="center" vertical="center"/>
    </xf>
    <xf numFmtId="165" fontId="10" fillId="0" borderId="0" xfId="5" applyNumberFormat="1" applyFont="1" applyAlignment="1" applyProtection="1">
      <alignment vertical="center"/>
    </xf>
    <xf numFmtId="165" fontId="8" fillId="0" borderId="12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165" fontId="8" fillId="0" borderId="19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horizontal="left" vertical="center"/>
    </xf>
    <xf numFmtId="165" fontId="8" fillId="0" borderId="18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13" xfId="0" applyNumberFormat="1" applyFont="1" applyBorder="1" applyAlignment="1">
      <alignment vertical="center"/>
    </xf>
    <xf numFmtId="165" fontId="8" fillId="0" borderId="21" xfId="0" applyNumberFormat="1" applyFont="1" applyBorder="1" applyAlignment="1" applyProtection="1">
      <alignment vertical="center"/>
      <protection locked="0"/>
    </xf>
    <xf numFmtId="165" fontId="8" fillId="5" borderId="12" xfId="2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165" fontId="8" fillId="0" borderId="0" xfId="0" applyNumberFormat="1" applyFont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165" fontId="3" fillId="4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5" fontId="8" fillId="0" borderId="12" xfId="4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5" fontId="3" fillId="0" borderId="24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165" fontId="3" fillId="0" borderId="26" xfId="4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right" vertical="center" wrapText="1"/>
    </xf>
    <xf numFmtId="0" fontId="14" fillId="0" borderId="0" xfId="8"/>
    <xf numFmtId="0" fontId="14" fillId="0" borderId="6" xfId="8" applyBorder="1"/>
    <xf numFmtId="0" fontId="14" fillId="0" borderId="7" xfId="8" applyBorder="1"/>
    <xf numFmtId="0" fontId="14" fillId="0" borderId="1" xfId="8" applyBorder="1"/>
    <xf numFmtId="0" fontId="14" fillId="0" borderId="8" xfId="8" applyBorder="1"/>
    <xf numFmtId="0" fontId="18" fillId="3" borderId="12" xfId="8" applyFont="1" applyFill="1" applyBorder="1" applyAlignment="1">
      <alignment vertical="center"/>
    </xf>
    <xf numFmtId="0" fontId="18" fillId="0" borderId="11" xfId="8" applyFont="1" applyBorder="1" applyAlignment="1">
      <alignment horizontal="left" vertical="center"/>
    </xf>
    <xf numFmtId="0" fontId="14" fillId="0" borderId="2" xfId="8" applyBorder="1"/>
    <xf numFmtId="0" fontId="19" fillId="0" borderId="8" xfId="8" applyFont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8" fillId="3" borderId="12" xfId="8" applyFont="1" applyFill="1" applyBorder="1" applyAlignment="1">
      <alignment horizontal="center" vertical="center" wrapText="1"/>
    </xf>
    <xf numFmtId="0" fontId="18" fillId="3" borderId="10" xfId="8" applyFont="1" applyFill="1" applyBorder="1" applyAlignment="1">
      <alignment horizontal="center" vertical="center" wrapText="1"/>
    </xf>
    <xf numFmtId="0" fontId="18" fillId="3" borderId="11" xfId="8" applyFont="1" applyFill="1" applyBorder="1" applyAlignment="1">
      <alignment horizontal="center" vertical="center" wrapText="1"/>
    </xf>
    <xf numFmtId="0" fontId="19" fillId="0" borderId="2" xfId="8" applyFont="1" applyBorder="1" applyAlignment="1">
      <alignment horizontal="center" vertical="center" wrapText="1"/>
    </xf>
    <xf numFmtId="0" fontId="19" fillId="0" borderId="0" xfId="8" applyFont="1" applyAlignment="1">
      <alignment horizontal="center" vertical="center" wrapText="1"/>
    </xf>
    <xf numFmtId="0" fontId="3" fillId="0" borderId="0" xfId="8" applyFont="1"/>
    <xf numFmtId="0" fontId="8" fillId="0" borderId="12" xfId="8" applyFont="1" applyBorder="1" applyAlignment="1">
      <alignment horizontal="center"/>
    </xf>
    <xf numFmtId="0" fontId="18" fillId="0" borderId="12" xfId="8" applyFont="1" applyBorder="1" applyAlignment="1">
      <alignment horizontal="left"/>
    </xf>
    <xf numFmtId="0" fontId="14" fillId="0" borderId="30" xfId="8" applyBorder="1" applyAlignment="1">
      <alignment horizontal="center"/>
    </xf>
    <xf numFmtId="0" fontId="8" fillId="0" borderId="31" xfId="8" applyFont="1" applyBorder="1" applyAlignment="1">
      <alignment horizontal="center"/>
    </xf>
    <xf numFmtId="0" fontId="8" fillId="0" borderId="32" xfId="8" applyFont="1" applyBorder="1" applyAlignment="1">
      <alignment horizontal="center"/>
    </xf>
    <xf numFmtId="0" fontId="14" fillId="0" borderId="12" xfId="8" applyBorder="1"/>
    <xf numFmtId="0" fontId="14" fillId="0" borderId="0" xfId="8" applyAlignment="1">
      <alignment horizontal="left"/>
    </xf>
    <xf numFmtId="0" fontId="14" fillId="0" borderId="33" xfId="8" applyBorder="1"/>
    <xf numFmtId="0" fontId="14" fillId="0" borderId="34" xfId="8" applyBorder="1" applyAlignment="1">
      <alignment horizontal="left"/>
    </xf>
    <xf numFmtId="0" fontId="14" fillId="0" borderId="34" xfId="8" applyBorder="1"/>
    <xf numFmtId="0" fontId="14" fillId="0" borderId="35" xfId="8" applyBorder="1"/>
    <xf numFmtId="0" fontId="14" fillId="0" borderId="36" xfId="8" applyBorder="1"/>
    <xf numFmtId="0" fontId="14" fillId="0" borderId="37" xfId="8" applyBorder="1" applyAlignment="1">
      <alignment horizontal="left"/>
    </xf>
    <xf numFmtId="0" fontId="14" fillId="0" borderId="37" xfId="8" applyBorder="1"/>
    <xf numFmtId="0" fontId="14" fillId="0" borderId="38" xfId="8" applyBorder="1"/>
    <xf numFmtId="0" fontId="14" fillId="0" borderId="39" xfId="8" applyBorder="1"/>
    <xf numFmtId="0" fontId="14" fillId="0" borderId="40" xfId="8" applyBorder="1" applyAlignment="1">
      <alignment horizontal="left"/>
    </xf>
    <xf numFmtId="0" fontId="14" fillId="0" borderId="40" xfId="8" applyBorder="1"/>
    <xf numFmtId="0" fontId="14" fillId="0" borderId="41" xfId="8" applyBorder="1"/>
    <xf numFmtId="0" fontId="18" fillId="0" borderId="9" xfId="8" applyFont="1" applyBorder="1" applyAlignment="1">
      <alignment horizontal="left"/>
    </xf>
    <xf numFmtId="0" fontId="14" fillId="0" borderId="42" xfId="8" applyBorder="1" applyAlignment="1">
      <alignment horizontal="center"/>
    </xf>
    <xf numFmtId="0" fontId="14" fillId="0" borderId="32" xfId="8" applyBorder="1"/>
    <xf numFmtId="0" fontId="3" fillId="0" borderId="34" xfId="8" applyFont="1" applyBorder="1"/>
    <xf numFmtId="0" fontId="14" fillId="3" borderId="12" xfId="8" applyFill="1" applyBorder="1"/>
    <xf numFmtId="0" fontId="14" fillId="0" borderId="4" xfId="8" applyBorder="1"/>
    <xf numFmtId="0" fontId="14" fillId="0" borderId="5" xfId="8" applyBorder="1"/>
    <xf numFmtId="0" fontId="14" fillId="0" borderId="3" xfId="8" applyBorder="1"/>
    <xf numFmtId="0" fontId="14" fillId="0" borderId="0" xfId="8" applyAlignment="1">
      <alignment horizontal="center"/>
    </xf>
    <xf numFmtId="0" fontId="14" fillId="0" borderId="43" xfId="8" applyBorder="1" applyAlignment="1">
      <alignment horizontal="left" vertical="center"/>
    </xf>
    <xf numFmtId="0" fontId="14" fillId="0" borderId="0" xfId="8" applyAlignment="1">
      <alignment horizontal="left" vertical="center"/>
    </xf>
    <xf numFmtId="0" fontId="14" fillId="0" borderId="7" xfId="8" applyBorder="1" applyAlignment="1">
      <alignment horizontal="center"/>
    </xf>
    <xf numFmtId="0" fontId="8" fillId="3" borderId="12" xfId="8" applyFont="1" applyFill="1" applyBorder="1" applyAlignment="1">
      <alignment horizontal="center" vertical="center"/>
    </xf>
    <xf numFmtId="166" fontId="8" fillId="3" borderId="12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8" fillId="0" borderId="23" xfId="8" applyFont="1" applyBorder="1" applyAlignment="1">
      <alignment horizontal="center" vertical="center"/>
    </xf>
    <xf numFmtId="167" fontId="8" fillId="0" borderId="23" xfId="8" applyNumberFormat="1" applyFont="1" applyBorder="1" applyAlignment="1">
      <alignment horizontal="center" vertical="center"/>
    </xf>
    <xf numFmtId="168" fontId="3" fillId="0" borderId="0" xfId="8" applyNumberFormat="1" applyFont="1" applyAlignment="1">
      <alignment horizontal="center" vertical="center"/>
    </xf>
    <xf numFmtId="168" fontId="8" fillId="3" borderId="12" xfId="8" applyNumberFormat="1" applyFont="1" applyFill="1" applyBorder="1" applyAlignment="1">
      <alignment horizontal="center" vertical="center"/>
    </xf>
    <xf numFmtId="0" fontId="3" fillId="0" borderId="27" xfId="8" applyFont="1" applyBorder="1" applyAlignment="1">
      <alignment horizontal="left" vertical="center" wrapText="1"/>
    </xf>
    <xf numFmtId="0" fontId="8" fillId="0" borderId="0" xfId="8" applyFont="1" applyAlignment="1">
      <alignment horizontal="center" vertical="center"/>
    </xf>
    <xf numFmtId="167" fontId="8" fillId="0" borderId="0" xfId="8" applyNumberFormat="1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 wrapText="1"/>
    </xf>
    <xf numFmtId="168" fontId="8" fillId="0" borderId="0" xfId="8" applyNumberFormat="1" applyFont="1" applyAlignment="1">
      <alignment horizontal="center" vertical="center"/>
    </xf>
    <xf numFmtId="169" fontId="8" fillId="3" borderId="12" xfId="8" applyNumberFormat="1" applyFont="1" applyFill="1" applyBorder="1" applyAlignment="1">
      <alignment horizontal="center" vertical="center"/>
    </xf>
    <xf numFmtId="0" fontId="14" fillId="0" borderId="5" xfId="8" applyBorder="1" applyAlignment="1">
      <alignment horizontal="center"/>
    </xf>
    <xf numFmtId="0" fontId="1" fillId="0" borderId="0" xfId="9" applyProtection="1">
      <protection hidden="1"/>
    </xf>
    <xf numFmtId="0" fontId="20" fillId="0" borderId="0" xfId="9" applyFont="1" applyAlignment="1" applyProtection="1">
      <alignment horizontal="center" vertical="center"/>
      <protection hidden="1"/>
    </xf>
    <xf numFmtId="0" fontId="20" fillId="0" borderId="0" xfId="9" applyFont="1" applyAlignment="1" applyProtection="1">
      <alignment vertical="center" wrapText="1"/>
      <protection hidden="1"/>
    </xf>
    <xf numFmtId="0" fontId="20" fillId="0" borderId="0" xfId="9" applyFont="1" applyAlignment="1" applyProtection="1">
      <alignment horizontal="center" vertical="center" wrapText="1"/>
      <protection hidden="1"/>
    </xf>
    <xf numFmtId="0" fontId="21" fillId="0" borderId="0" xfId="9" applyFont="1" applyAlignment="1" applyProtection="1">
      <alignment horizontal="center" vertical="center"/>
      <protection hidden="1"/>
    </xf>
    <xf numFmtId="0" fontId="22" fillId="0" borderId="0" xfId="9" applyFont="1" applyProtection="1">
      <protection hidden="1"/>
    </xf>
    <xf numFmtId="0" fontId="23" fillId="0" borderId="0" xfId="9" applyFont="1" applyAlignment="1" applyProtection="1">
      <alignment horizontal="right"/>
      <protection hidden="1"/>
    </xf>
    <xf numFmtId="0" fontId="21" fillId="0" borderId="0" xfId="9" applyFont="1" applyAlignment="1" applyProtection="1">
      <alignment horizontal="left"/>
      <protection hidden="1"/>
    </xf>
    <xf numFmtId="0" fontId="23" fillId="0" borderId="0" xfId="9" applyFont="1" applyAlignment="1" applyProtection="1">
      <alignment horizontal="left"/>
      <protection locked="0"/>
    </xf>
    <xf numFmtId="0" fontId="23" fillId="0" borderId="0" xfId="9" applyFont="1" applyAlignment="1" applyProtection="1">
      <alignment horizontal="center"/>
      <protection hidden="1"/>
    </xf>
    <xf numFmtId="0" fontId="17" fillId="0" borderId="0" xfId="9" applyFont="1" applyProtection="1">
      <protection hidden="1"/>
    </xf>
    <xf numFmtId="0" fontId="21" fillId="0" borderId="0" xfId="9" applyFont="1" applyProtection="1">
      <protection hidden="1"/>
    </xf>
    <xf numFmtId="0" fontId="25" fillId="0" borderId="0" xfId="9" applyFont="1" applyAlignment="1" applyProtection="1">
      <alignment horizontal="center"/>
      <protection hidden="1"/>
    </xf>
    <xf numFmtId="0" fontId="16" fillId="0" borderId="0" xfId="9" applyFont="1" applyProtection="1">
      <protection hidden="1"/>
    </xf>
    <xf numFmtId="0" fontId="15" fillId="0" borderId="0" xfId="9" applyFont="1" applyProtection="1">
      <protection hidden="1"/>
    </xf>
    <xf numFmtId="0" fontId="27" fillId="0" borderId="0" xfId="9" applyFont="1" applyProtection="1">
      <protection hidden="1"/>
    </xf>
    <xf numFmtId="1" fontId="28" fillId="6" borderId="40" xfId="9" applyNumberFormat="1" applyFont="1" applyFill="1" applyBorder="1" applyAlignment="1" applyProtection="1">
      <alignment horizontal="center" vertical="center"/>
      <protection hidden="1"/>
    </xf>
    <xf numFmtId="0" fontId="29" fillId="0" borderId="2" xfId="9" applyFont="1" applyBorder="1" applyProtection="1">
      <protection locked="0"/>
    </xf>
    <xf numFmtId="9" fontId="4" fillId="0" borderId="0" xfId="9" applyNumberFormat="1" applyFont="1" applyProtection="1">
      <protection locked="0"/>
    </xf>
    <xf numFmtId="0" fontId="4" fillId="0" borderId="0" xfId="9" applyFont="1" applyProtection="1">
      <protection locked="0"/>
    </xf>
    <xf numFmtId="0" fontId="29" fillId="0" borderId="0" xfId="9" applyFont="1" applyProtection="1">
      <protection locked="0"/>
    </xf>
    <xf numFmtId="0" fontId="30" fillId="0" borderId="2" xfId="9" applyFont="1" applyBorder="1" applyProtection="1">
      <protection locked="0"/>
    </xf>
    <xf numFmtId="44" fontId="4" fillId="0" borderId="0" xfId="9" applyNumberFormat="1" applyFont="1" applyProtection="1">
      <protection locked="0"/>
    </xf>
    <xf numFmtId="0" fontId="30" fillId="0" borderId="0" xfId="9" applyFont="1" applyProtection="1">
      <protection locked="0"/>
    </xf>
    <xf numFmtId="9" fontId="6" fillId="0" borderId="49" xfId="10" applyFont="1" applyFill="1" applyBorder="1" applyAlignment="1" applyProtection="1">
      <alignment horizontal="center" vertical="center"/>
      <protection locked="0"/>
    </xf>
    <xf numFmtId="9" fontId="6" fillId="0" borderId="7" xfId="10" applyFont="1" applyFill="1" applyBorder="1" applyAlignment="1" applyProtection="1">
      <alignment horizontal="center" vertical="center"/>
      <protection locked="0"/>
    </xf>
    <xf numFmtId="9" fontId="6" fillId="0" borderId="50" xfId="10" applyFont="1" applyFill="1" applyBorder="1" applyAlignment="1" applyProtection="1">
      <alignment horizontal="center" vertical="center"/>
      <protection locked="0"/>
    </xf>
    <xf numFmtId="9" fontId="6" fillId="0" borderId="48" xfId="10" applyFont="1" applyFill="1" applyBorder="1" applyAlignment="1" applyProtection="1">
      <alignment horizontal="center" vertical="center"/>
      <protection locked="0"/>
    </xf>
    <xf numFmtId="0" fontId="22" fillId="0" borderId="0" xfId="9" applyFont="1" applyProtection="1">
      <protection locked="0"/>
    </xf>
    <xf numFmtId="0" fontId="30" fillId="6" borderId="2" xfId="9" applyFont="1" applyFill="1" applyBorder="1" applyProtection="1">
      <protection locked="0"/>
    </xf>
    <xf numFmtId="44" fontId="4" fillId="6" borderId="0" xfId="9" applyNumberFormat="1" applyFont="1" applyFill="1" applyProtection="1">
      <protection locked="0"/>
    </xf>
    <xf numFmtId="0" fontId="4" fillId="6" borderId="0" xfId="9" applyFont="1" applyFill="1" applyProtection="1">
      <protection locked="0"/>
    </xf>
    <xf numFmtId="0" fontId="30" fillId="6" borderId="0" xfId="9" applyFont="1" applyFill="1" applyProtection="1">
      <protection locked="0"/>
    </xf>
    <xf numFmtId="0" fontId="1" fillId="0" borderId="2" xfId="9" applyBorder="1" applyProtection="1">
      <protection locked="0"/>
    </xf>
    <xf numFmtId="164" fontId="31" fillId="6" borderId="31" xfId="9" applyNumberFormat="1" applyFont="1" applyFill="1" applyBorder="1" applyAlignment="1" applyProtection="1">
      <alignment horizontal="center" vertical="center"/>
      <protection locked="0"/>
    </xf>
    <xf numFmtId="44" fontId="4" fillId="6" borderId="61" xfId="9" applyNumberFormat="1" applyFont="1" applyFill="1" applyBorder="1" applyAlignment="1">
      <alignment vertical="center"/>
    </xf>
    <xf numFmtId="44" fontId="4" fillId="6" borderId="31" xfId="9" applyNumberFormat="1" applyFont="1" applyFill="1" applyBorder="1" applyAlignment="1">
      <alignment vertical="center"/>
    </xf>
    <xf numFmtId="44" fontId="4" fillId="0" borderId="8" xfId="9" applyNumberFormat="1" applyFont="1" applyBorder="1" applyProtection="1">
      <protection locked="0"/>
    </xf>
    <xf numFmtId="0" fontId="1" fillId="0" borderId="0" xfId="9" applyProtection="1">
      <protection locked="0"/>
    </xf>
    <xf numFmtId="0" fontId="1" fillId="0" borderId="0" xfId="9" applyAlignment="1" applyProtection="1">
      <alignment wrapText="1"/>
      <protection locked="0"/>
    </xf>
    <xf numFmtId="164" fontId="11" fillId="6" borderId="62" xfId="9" applyNumberFormat="1" applyFont="1" applyFill="1" applyBorder="1" applyAlignment="1" applyProtection="1">
      <alignment horizontal="center" vertical="center" wrapText="1"/>
      <protection locked="0"/>
    </xf>
    <xf numFmtId="44" fontId="4" fillId="6" borderId="63" xfId="9" applyNumberFormat="1" applyFont="1" applyFill="1" applyBorder="1" applyAlignment="1">
      <alignment vertical="center" wrapText="1"/>
    </xf>
    <xf numFmtId="44" fontId="4" fillId="6" borderId="62" xfId="9" applyNumberFormat="1" applyFont="1" applyFill="1" applyBorder="1" applyAlignment="1">
      <alignment vertical="center" wrapText="1"/>
    </xf>
    <xf numFmtId="44" fontId="22" fillId="0" borderId="0" xfId="9" applyNumberFormat="1" applyFont="1" applyAlignment="1" applyProtection="1">
      <alignment horizontal="right" vertical="center" wrapText="1"/>
      <protection locked="0"/>
    </xf>
    <xf numFmtId="0" fontId="22" fillId="0" borderId="0" xfId="9" applyFont="1" applyAlignment="1" applyProtection="1">
      <alignment wrapText="1"/>
      <protection locked="0"/>
    </xf>
    <xf numFmtId="164" fontId="11" fillId="6" borderId="37" xfId="9" applyNumberFormat="1" applyFont="1" applyFill="1" applyBorder="1" applyAlignment="1" applyProtection="1">
      <alignment horizontal="center" vertical="center"/>
      <protection locked="0"/>
    </xf>
    <xf numFmtId="44" fontId="22" fillId="0" borderId="0" xfId="9" applyNumberFormat="1" applyFont="1" applyAlignment="1" applyProtection="1">
      <alignment horizontal="right" vertical="center"/>
      <protection locked="0"/>
    </xf>
    <xf numFmtId="164" fontId="33" fillId="7" borderId="37" xfId="9" applyNumberFormat="1" applyFont="1" applyFill="1" applyBorder="1" applyAlignment="1">
      <alignment horizontal="center" vertical="center"/>
    </xf>
    <xf numFmtId="44" fontId="22" fillId="0" borderId="0" xfId="11" applyFont="1" applyAlignment="1" applyProtection="1">
      <alignment horizontal="right" vertical="center"/>
      <protection locked="0"/>
    </xf>
    <xf numFmtId="170" fontId="11" fillId="6" borderId="0" xfId="9" applyNumberFormat="1" applyFont="1" applyFill="1" applyAlignment="1" applyProtection="1">
      <alignment horizontal="left"/>
      <protection locked="0"/>
    </xf>
    <xf numFmtId="44" fontId="22" fillId="0" borderId="0" xfId="9" applyNumberFormat="1" applyFont="1" applyProtection="1">
      <protection hidden="1"/>
    </xf>
    <xf numFmtId="10" fontId="35" fillId="0" borderId="0" xfId="9" applyNumberFormat="1" applyFont="1" applyAlignment="1" applyProtection="1">
      <alignment horizontal="center" vertical="center"/>
      <protection hidden="1"/>
    </xf>
    <xf numFmtId="10" fontId="35" fillId="0" borderId="0" xfId="10" applyNumberFormat="1" applyFont="1" applyBorder="1" applyAlignment="1" applyProtection="1">
      <alignment horizontal="center" vertical="center"/>
      <protection hidden="1"/>
    </xf>
    <xf numFmtId="44" fontId="21" fillId="0" borderId="0" xfId="9" applyNumberFormat="1" applyFont="1" applyProtection="1">
      <protection hidden="1"/>
    </xf>
    <xf numFmtId="0" fontId="37" fillId="0" borderId="0" xfId="9" applyFont="1" applyProtection="1">
      <protection hidden="1"/>
    </xf>
    <xf numFmtId="10" fontId="35" fillId="0" borderId="0" xfId="9" applyNumberFormat="1" applyFont="1" applyAlignment="1" applyProtection="1">
      <alignment horizontal="left" vertical="center"/>
      <protection hidden="1"/>
    </xf>
    <xf numFmtId="0" fontId="43" fillId="0" borderId="0" xfId="9" applyFont="1" applyAlignment="1" applyProtection="1">
      <alignment vertical="center"/>
      <protection hidden="1"/>
    </xf>
    <xf numFmtId="0" fontId="21" fillId="0" borderId="0" xfId="9" applyFont="1" applyAlignment="1" applyProtection="1">
      <alignment vertical="top" wrapText="1"/>
      <protection hidden="1"/>
    </xf>
    <xf numFmtId="44" fontId="42" fillId="0" borderId="0" xfId="9" applyNumberFormat="1" applyFont="1" applyAlignment="1" applyProtection="1">
      <alignment horizontal="right"/>
      <protection hidden="1"/>
    </xf>
    <xf numFmtId="44" fontId="42" fillId="0" borderId="0" xfId="9" applyNumberFormat="1" applyFont="1" applyAlignment="1" applyProtection="1">
      <alignment horizontal="center" vertical="center"/>
      <protection hidden="1"/>
    </xf>
    <xf numFmtId="170" fontId="32" fillId="10" borderId="75" xfId="9" applyNumberFormat="1" applyFont="1" applyFill="1" applyBorder="1" applyAlignment="1" applyProtection="1">
      <alignment horizontal="right"/>
      <protection hidden="1"/>
    </xf>
    <xf numFmtId="0" fontId="21" fillId="0" borderId="71" xfId="9" applyFont="1" applyBorder="1" applyAlignment="1" applyProtection="1">
      <alignment vertical="top" wrapText="1"/>
      <protection hidden="1"/>
    </xf>
    <xf numFmtId="10" fontId="40" fillId="0" borderId="76" xfId="9" applyNumberFormat="1" applyFont="1" applyBorder="1" applyAlignment="1" applyProtection="1">
      <alignment horizontal="right" vertical="center"/>
      <protection hidden="1"/>
    </xf>
    <xf numFmtId="0" fontId="21" fillId="0" borderId="71" xfId="9" applyFont="1" applyBorder="1" applyAlignment="1" applyProtection="1">
      <alignment horizontal="right" vertical="center" wrapText="1"/>
      <protection hidden="1"/>
    </xf>
    <xf numFmtId="44" fontId="21" fillId="11" borderId="76" xfId="9" applyNumberFormat="1" applyFont="1" applyFill="1" applyBorder="1" applyAlignment="1" applyProtection="1">
      <alignment horizontal="right"/>
      <protection hidden="1"/>
    </xf>
    <xf numFmtId="44" fontId="40" fillId="9" borderId="76" xfId="9" applyNumberFormat="1" applyFont="1" applyFill="1" applyBorder="1" applyAlignment="1" applyProtection="1">
      <alignment horizontal="right"/>
      <protection hidden="1"/>
    </xf>
    <xf numFmtId="44" fontId="42" fillId="0" borderId="78" xfId="9" applyNumberFormat="1" applyFont="1" applyBorder="1" applyAlignment="1" applyProtection="1">
      <alignment horizontal="right" wrapText="1"/>
      <protection hidden="1"/>
    </xf>
    <xf numFmtId="0" fontId="21" fillId="0" borderId="76" xfId="9" applyFont="1" applyBorder="1" applyProtection="1">
      <protection hidden="1"/>
    </xf>
    <xf numFmtId="0" fontId="1" fillId="0" borderId="71" xfId="9" applyBorder="1" applyAlignment="1" applyProtection="1">
      <alignment horizontal="right" vertical="center"/>
      <protection hidden="1"/>
    </xf>
    <xf numFmtId="0" fontId="1" fillId="0" borderId="76" xfId="9" applyBorder="1" applyAlignment="1" applyProtection="1">
      <alignment horizontal="right" vertical="center"/>
      <protection hidden="1"/>
    </xf>
    <xf numFmtId="0" fontId="1" fillId="0" borderId="0" xfId="9" applyAlignment="1" applyProtection="1">
      <alignment horizontal="right" vertical="center"/>
      <protection hidden="1"/>
    </xf>
    <xf numFmtId="0" fontId="22" fillId="0" borderId="0" xfId="9" applyFont="1" applyAlignment="1" applyProtection="1">
      <alignment horizontal="right" vertical="center"/>
      <protection hidden="1"/>
    </xf>
    <xf numFmtId="44" fontId="42" fillId="9" borderId="76" xfId="9" applyNumberFormat="1" applyFont="1" applyFill="1" applyBorder="1" applyAlignment="1" applyProtection="1">
      <alignment horizontal="right" wrapText="1"/>
      <protection hidden="1"/>
    </xf>
    <xf numFmtId="0" fontId="40" fillId="9" borderId="0" xfId="9" applyFont="1" applyFill="1" applyAlignment="1" applyProtection="1">
      <alignment horizontal="left" vertical="center"/>
      <protection hidden="1"/>
    </xf>
    <xf numFmtId="0" fontId="40" fillId="9" borderId="0" xfId="9" applyFont="1" applyFill="1" applyAlignment="1" applyProtection="1">
      <alignment horizontal="center"/>
      <protection hidden="1"/>
    </xf>
    <xf numFmtId="0" fontId="40" fillId="9" borderId="0" xfId="9" applyFont="1" applyFill="1" applyProtection="1">
      <protection hidden="1"/>
    </xf>
    <xf numFmtId="44" fontId="38" fillId="0" borderId="0" xfId="11" applyFont="1" applyAlignment="1" applyProtection="1">
      <alignment horizontal="left"/>
      <protection hidden="1"/>
    </xf>
    <xf numFmtId="44" fontId="21" fillId="0" borderId="0" xfId="11" applyFont="1" applyAlignment="1" applyProtection="1">
      <protection hidden="1"/>
    </xf>
    <xf numFmtId="10" fontId="46" fillId="0" borderId="0" xfId="9" applyNumberFormat="1" applyFont="1" applyAlignment="1" applyProtection="1">
      <alignment vertical="center"/>
      <protection hidden="1"/>
    </xf>
    <xf numFmtId="0" fontId="1" fillId="0" borderId="0" xfId="9" applyAlignment="1" applyProtection="1">
      <alignment horizontal="center"/>
      <protection hidden="1"/>
    </xf>
    <xf numFmtId="0" fontId="21" fillId="0" borderId="0" xfId="9" applyFont="1" applyAlignment="1" applyProtection="1">
      <alignment vertical="center"/>
      <protection hidden="1"/>
    </xf>
    <xf numFmtId="44" fontId="38" fillId="0" borderId="0" xfId="11" applyFont="1" applyAlignment="1" applyProtection="1">
      <alignment horizontal="center"/>
      <protection hidden="1"/>
    </xf>
    <xf numFmtId="0" fontId="1" fillId="0" borderId="0" xfId="9" applyAlignment="1" applyProtection="1">
      <alignment horizontal="left"/>
      <protection hidden="1"/>
    </xf>
    <xf numFmtId="10" fontId="1" fillId="0" borderId="0" xfId="9" applyNumberFormat="1"/>
    <xf numFmtId="0" fontId="1" fillId="0" borderId="0" xfId="9"/>
    <xf numFmtId="44" fontId="1" fillId="0" borderId="0" xfId="9" applyNumberFormat="1"/>
    <xf numFmtId="10" fontId="0" fillId="0" borderId="0" xfId="10" applyNumberFormat="1" applyFont="1"/>
    <xf numFmtId="9" fontId="6" fillId="0" borderId="58" xfId="10" applyFont="1" applyFill="1" applyBorder="1" applyAlignment="1" applyProtection="1">
      <alignment horizontal="center" vertical="center"/>
      <protection locked="0"/>
    </xf>
    <xf numFmtId="0" fontId="0" fillId="0" borderId="82" xfId="0" applyBorder="1" applyAlignment="1">
      <alignment horizontal="left" vertical="center" wrapText="1" indent="1"/>
    </xf>
    <xf numFmtId="0" fontId="0" fillId="0" borderId="82" xfId="0" applyBorder="1" applyAlignment="1">
      <alignment horizontal="center" vertical="center" wrapText="1"/>
    </xf>
    <xf numFmtId="0" fontId="0" fillId="6" borderId="13" xfId="7" applyFont="1" applyFill="1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 indent="1"/>
    </xf>
    <xf numFmtId="0" fontId="3" fillId="0" borderId="83" xfId="0" applyFont="1" applyBorder="1" applyAlignment="1">
      <alignment horizontal="center" vertical="center" wrapText="1"/>
    </xf>
    <xf numFmtId="2" fontId="3" fillId="0" borderId="84" xfId="0" applyNumberFormat="1" applyFont="1" applyBorder="1" applyAlignment="1" applyProtection="1">
      <alignment horizontal="center" vertical="center" wrapText="1"/>
      <protection locked="0"/>
    </xf>
    <xf numFmtId="165" fontId="3" fillId="0" borderId="83" xfId="0" applyNumberFormat="1" applyFont="1" applyBorder="1" applyAlignment="1">
      <alignment vertical="center" wrapText="1"/>
    </xf>
    <xf numFmtId="10" fontId="3" fillId="0" borderId="83" xfId="0" applyNumberFormat="1" applyFont="1" applyBorder="1" applyAlignment="1">
      <alignment horizontal="center" vertical="center" wrapText="1"/>
    </xf>
    <xf numFmtId="0" fontId="0" fillId="0" borderId="83" xfId="0" applyBorder="1" applyAlignment="1">
      <alignment horizontal="left" vertical="center"/>
    </xf>
    <xf numFmtId="0" fontId="0" fillId="0" borderId="83" xfId="0" applyBorder="1" applyAlignment="1">
      <alignment horizontal="center" vertical="center" wrapText="1"/>
    </xf>
    <xf numFmtId="165" fontId="3" fillId="0" borderId="83" xfId="0" applyNumberFormat="1" applyFont="1" applyBorder="1" applyAlignment="1">
      <alignment vertical="center"/>
    </xf>
    <xf numFmtId="10" fontId="3" fillId="0" borderId="83" xfId="0" applyNumberFormat="1" applyFont="1" applyBorder="1" applyAlignment="1">
      <alignment horizontal="center" vertical="center"/>
    </xf>
    <xf numFmtId="2" fontId="3" fillId="0" borderId="83" xfId="0" applyNumberFormat="1" applyFont="1" applyBorder="1" applyAlignment="1" applyProtection="1">
      <alignment horizontal="center" vertical="center"/>
      <protection locked="0"/>
    </xf>
    <xf numFmtId="2" fontId="3" fillId="0" borderId="83" xfId="0" applyNumberFormat="1" applyFont="1" applyBorder="1" applyAlignment="1" applyProtection="1">
      <alignment horizontal="center" vertical="center" wrapText="1"/>
      <protection locked="0"/>
    </xf>
    <xf numFmtId="165" fontId="3" fillId="4" borderId="85" xfId="0" applyNumberFormat="1" applyFont="1" applyFill="1" applyBorder="1" applyAlignment="1">
      <alignment horizontal="center" vertical="center"/>
    </xf>
    <xf numFmtId="0" fontId="8" fillId="0" borderId="84" xfId="0" applyFont="1" applyBorder="1" applyAlignment="1">
      <alignment horizontal="right" vertical="center"/>
    </xf>
    <xf numFmtId="49" fontId="3" fillId="0" borderId="84" xfId="0" applyNumberFormat="1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center" vertical="center"/>
    </xf>
    <xf numFmtId="167" fontId="8" fillId="0" borderId="87" xfId="0" applyNumberFormat="1" applyFont="1" applyBorder="1" applyAlignment="1">
      <alignment horizontal="center" vertical="center"/>
    </xf>
    <xf numFmtId="165" fontId="3" fillId="0" borderId="89" xfId="4" applyNumberFormat="1" applyFont="1" applyBorder="1" applyAlignment="1">
      <alignment horizontal="center" vertical="center"/>
    </xf>
    <xf numFmtId="0" fontId="3" fillId="0" borderId="84" xfId="0" applyFont="1" applyBorder="1" applyAlignment="1">
      <alignment horizontal="left" vertical="center"/>
    </xf>
    <xf numFmtId="165" fontId="0" fillId="0" borderId="83" xfId="0" applyNumberFormat="1" applyBorder="1" applyAlignment="1">
      <alignment vertical="center" wrapText="1"/>
    </xf>
    <xf numFmtId="165" fontId="3" fillId="4" borderId="85" xfId="0" applyNumberFormat="1" applyFont="1" applyFill="1" applyBorder="1" applyAlignment="1">
      <alignment vertical="center"/>
    </xf>
    <xf numFmtId="0" fontId="0" fillId="6" borderId="83" xfId="7" applyFont="1" applyFill="1" applyBorder="1" applyAlignment="1">
      <alignment horizontal="left" vertical="center" wrapText="1"/>
    </xf>
    <xf numFmtId="49" fontId="3" fillId="0" borderId="83" xfId="0" applyNumberFormat="1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 wrapText="1" indent="1"/>
    </xf>
    <xf numFmtId="0" fontId="8" fillId="0" borderId="83" xfId="0" applyFont="1" applyBorder="1" applyAlignment="1">
      <alignment horizontal="left" vertical="center"/>
    </xf>
    <xf numFmtId="44" fontId="4" fillId="6" borderId="59" xfId="9" applyNumberFormat="1" applyFont="1" applyFill="1" applyBorder="1" applyAlignment="1">
      <alignment vertical="center"/>
    </xf>
    <xf numFmtId="9" fontId="6" fillId="0" borderId="102" xfId="10" applyFont="1" applyFill="1" applyBorder="1" applyAlignment="1" applyProtection="1">
      <alignment horizontal="center" vertical="center"/>
      <protection locked="0"/>
    </xf>
    <xf numFmtId="44" fontId="4" fillId="6" borderId="98" xfId="9" applyNumberFormat="1" applyFont="1" applyFill="1" applyBorder="1" applyAlignment="1">
      <alignment vertical="center"/>
    </xf>
    <xf numFmtId="44" fontId="4" fillId="0" borderId="105" xfId="9" applyNumberFormat="1" applyFont="1" applyBorder="1" applyProtection="1">
      <protection locked="0"/>
    </xf>
    <xf numFmtId="44" fontId="4" fillId="6" borderId="111" xfId="9" applyNumberFormat="1" applyFont="1" applyFill="1" applyBorder="1" applyAlignment="1">
      <alignment horizontal="center" vertical="center"/>
    </xf>
    <xf numFmtId="44" fontId="4" fillId="6" borderId="112" xfId="9" applyNumberFormat="1" applyFont="1" applyFill="1" applyBorder="1" applyAlignment="1">
      <alignment vertical="center"/>
    </xf>
    <xf numFmtId="44" fontId="4" fillId="6" borderId="113" xfId="9" applyNumberFormat="1" applyFont="1" applyFill="1" applyBorder="1" applyAlignment="1">
      <alignment vertical="center"/>
    </xf>
    <xf numFmtId="44" fontId="4" fillId="6" borderId="114" xfId="9" applyNumberFormat="1" applyFont="1" applyFill="1" applyBorder="1" applyAlignment="1">
      <alignment vertical="center"/>
    </xf>
    <xf numFmtId="165" fontId="3" fillId="0" borderId="110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9" fontId="6" fillId="0" borderId="104" xfId="10" applyFont="1" applyFill="1" applyBorder="1" applyAlignment="1" applyProtection="1">
      <alignment horizontal="center" vertical="center"/>
      <protection locked="0"/>
    </xf>
    <xf numFmtId="9" fontId="6" fillId="0" borderId="60" xfId="10" applyFont="1" applyFill="1" applyBorder="1" applyAlignment="1" applyProtection="1">
      <alignment horizontal="center" vertical="center"/>
      <protection locked="0"/>
    </xf>
    <xf numFmtId="2" fontId="3" fillId="0" borderId="84" xfId="0" applyNumberFormat="1" applyFont="1" applyBorder="1" applyAlignment="1" applyProtection="1">
      <alignment horizontal="center" vertical="center"/>
      <protection locked="0"/>
    </xf>
    <xf numFmtId="165" fontId="0" fillId="0" borderId="83" xfId="0" applyNumberFormat="1" applyBorder="1" applyAlignment="1">
      <alignment vertical="center"/>
    </xf>
    <xf numFmtId="49" fontId="10" fillId="0" borderId="84" xfId="5" applyNumberFormat="1" applyFont="1" applyBorder="1" applyAlignment="1" applyProtection="1">
      <alignment horizontal="left" vertical="center"/>
    </xf>
    <xf numFmtId="49" fontId="10" fillId="0" borderId="90" xfId="5" applyNumberFormat="1" applyFont="1" applyBorder="1" applyAlignment="1" applyProtection="1">
      <alignment horizontal="left" vertical="center"/>
    </xf>
    <xf numFmtId="49" fontId="10" fillId="0" borderId="85" xfId="5" applyNumberFormat="1" applyFont="1" applyBorder="1" applyAlignment="1" applyProtection="1">
      <alignment horizontal="left" vertical="center"/>
    </xf>
    <xf numFmtId="0" fontId="10" fillId="0" borderId="83" xfId="5" applyFont="1" applyBorder="1" applyAlignment="1" applyProtection="1">
      <alignment horizontal="left" vertical="center"/>
    </xf>
    <xf numFmtId="0" fontId="8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49" fontId="3" fillId="0" borderId="84" xfId="0" applyNumberFormat="1" applyFont="1" applyBorder="1" applyAlignment="1">
      <alignment horizontal="left" vertical="center"/>
    </xf>
    <xf numFmtId="0" fontId="3" fillId="0" borderId="9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9" fontId="3" fillId="0" borderId="83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83" xfId="0" applyNumberFormat="1" applyFont="1" applyBorder="1" applyAlignment="1" applyProtection="1">
      <alignment horizontal="left" vertical="center"/>
      <protection locked="0"/>
    </xf>
    <xf numFmtId="49" fontId="3" fillId="0" borderId="84" xfId="0" quotePrefix="1" applyNumberFormat="1" applyFont="1" applyBorder="1" applyAlignment="1" applyProtection="1">
      <alignment horizontal="left" vertical="center"/>
      <protection locked="0"/>
    </xf>
    <xf numFmtId="49" fontId="3" fillId="0" borderId="90" xfId="0" applyNumberFormat="1" applyFont="1" applyBorder="1" applyAlignment="1" applyProtection="1">
      <alignment horizontal="left" vertical="center"/>
      <protection locked="0"/>
    </xf>
    <xf numFmtId="0" fontId="3" fillId="0" borderId="90" xfId="0" applyFont="1" applyBorder="1" applyAlignment="1" applyProtection="1">
      <alignment horizontal="left" vertical="center"/>
      <protection locked="0"/>
    </xf>
    <xf numFmtId="49" fontId="3" fillId="0" borderId="92" xfId="0" applyNumberFormat="1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85" xfId="0" applyFont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165" fontId="3" fillId="0" borderId="23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16" xfId="0" applyNumberFormat="1" applyFont="1" applyBorder="1" applyAlignment="1">
      <alignment vertical="center"/>
    </xf>
    <xf numFmtId="165" fontId="3" fillId="0" borderId="87" xfId="0" applyNumberFormat="1" applyFont="1" applyBorder="1" applyAlignment="1">
      <alignment vertical="center"/>
    </xf>
    <xf numFmtId="165" fontId="3" fillId="0" borderId="88" xfId="0" applyNumberFormat="1" applyFont="1" applyBorder="1" applyAlignment="1">
      <alignment vertical="center"/>
    </xf>
    <xf numFmtId="165" fontId="7" fillId="3" borderId="9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18" fillId="3" borderId="28" xfId="8" applyFont="1" applyFill="1" applyBorder="1" applyAlignment="1">
      <alignment horizontal="center" vertical="center" wrapText="1"/>
    </xf>
    <xf numFmtId="0" fontId="18" fillId="3" borderId="29" xfId="8" applyFont="1" applyFill="1" applyBorder="1" applyAlignment="1">
      <alignment horizontal="center" vertical="center" wrapText="1"/>
    </xf>
    <xf numFmtId="0" fontId="14" fillId="0" borderId="28" xfId="8" applyBorder="1" applyAlignment="1">
      <alignment horizontal="center"/>
    </xf>
    <xf numFmtId="0" fontId="14" fillId="0" borderId="29" xfId="8" applyBorder="1" applyAlignment="1">
      <alignment horizontal="center"/>
    </xf>
    <xf numFmtId="0" fontId="3" fillId="3" borderId="9" xfId="8" applyFont="1" applyFill="1" applyBorder="1" applyAlignment="1"/>
    <xf numFmtId="0" fontId="14" fillId="3" borderId="11" xfId="8" applyFill="1" applyBorder="1" applyAlignment="1"/>
    <xf numFmtId="0" fontId="3" fillId="0" borderId="9" xfId="8" applyFont="1" applyBorder="1" applyAlignment="1"/>
    <xf numFmtId="0" fontId="14" fillId="0" borderId="11" xfId="8" applyBorder="1" applyAlignment="1"/>
    <xf numFmtId="0" fontId="3" fillId="0" borderId="0" xfId="8" applyFont="1" applyAlignment="1">
      <alignment horizontal="center" vertical="center"/>
    </xf>
    <xf numFmtId="0" fontId="7" fillId="3" borderId="9" xfId="8" applyFont="1" applyFill="1" applyBorder="1" applyAlignment="1">
      <alignment horizontal="center" vertical="center"/>
    </xf>
    <xf numFmtId="0" fontId="7" fillId="3" borderId="10" xfId="8" applyFont="1" applyFill="1" applyBorder="1" applyAlignment="1">
      <alignment horizontal="center" vertical="center"/>
    </xf>
    <xf numFmtId="0" fontId="8" fillId="3" borderId="9" xfId="8" applyFont="1" applyFill="1" applyBorder="1" applyAlignment="1">
      <alignment horizontal="left" vertical="center"/>
    </xf>
    <xf numFmtId="0" fontId="3" fillId="3" borderId="10" xfId="8" applyFont="1" applyFill="1" applyBorder="1" applyAlignment="1">
      <alignment horizontal="left" vertical="center"/>
    </xf>
    <xf numFmtId="0" fontId="3" fillId="3" borderId="11" xfId="8" applyFont="1" applyFill="1" applyBorder="1" applyAlignment="1">
      <alignment horizontal="left" vertical="center"/>
    </xf>
    <xf numFmtId="0" fontId="3" fillId="0" borderId="23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8" fillId="3" borderId="10" xfId="8" applyFont="1" applyFill="1" applyBorder="1" applyAlignment="1">
      <alignment horizontal="left" vertical="center"/>
    </xf>
    <xf numFmtId="0" fontId="8" fillId="3" borderId="11" xfId="8" applyFont="1" applyFill="1" applyBorder="1" applyAlignment="1">
      <alignment horizontal="left" vertical="center"/>
    </xf>
    <xf numFmtId="0" fontId="6" fillId="0" borderId="44" xfId="9" applyFont="1" applyBorder="1" applyAlignment="1" applyProtection="1">
      <alignment horizontal="center" vertical="center" wrapText="1"/>
      <protection locked="0"/>
    </xf>
    <xf numFmtId="0" fontId="6" fillId="0" borderId="51" xfId="9" applyFont="1" applyBorder="1" applyAlignment="1" applyProtection="1">
      <alignment horizontal="center" vertical="center" wrapText="1"/>
      <protection locked="0"/>
    </xf>
    <xf numFmtId="0" fontId="6" fillId="0" borderId="45" xfId="9" applyFont="1" applyBorder="1" applyAlignment="1" applyProtection="1">
      <alignment horizontal="left" vertical="center" wrapText="1"/>
      <protection locked="0"/>
    </xf>
    <xf numFmtId="0" fontId="6" fillId="0" borderId="52" xfId="9" applyFont="1" applyBorder="1" applyAlignment="1" applyProtection="1">
      <alignment horizontal="left" vertical="center" wrapText="1"/>
      <protection locked="0"/>
    </xf>
    <xf numFmtId="164" fontId="4" fillId="6" borderId="45" xfId="9" applyNumberFormat="1" applyFont="1" applyFill="1" applyBorder="1" applyAlignment="1" applyProtection="1">
      <alignment horizontal="center" vertical="center"/>
      <protection locked="0"/>
    </xf>
    <xf numFmtId="164" fontId="4" fillId="6" borderId="52" xfId="9" applyNumberFormat="1" applyFont="1" applyFill="1" applyBorder="1" applyAlignment="1" applyProtection="1">
      <alignment horizontal="center" vertical="center"/>
      <protection locked="0"/>
    </xf>
    <xf numFmtId="164" fontId="4" fillId="6" borderId="34" xfId="9" applyNumberFormat="1" applyFont="1" applyFill="1" applyBorder="1" applyAlignment="1" applyProtection="1">
      <alignment horizontal="center" vertical="center"/>
      <protection locked="0"/>
    </xf>
    <xf numFmtId="164" fontId="4" fillId="6" borderId="40" xfId="9" applyNumberFormat="1" applyFont="1" applyFill="1" applyBorder="1" applyAlignment="1" applyProtection="1">
      <alignment horizontal="center" vertical="center"/>
      <protection locked="0"/>
    </xf>
    <xf numFmtId="0" fontId="23" fillId="0" borderId="0" xfId="9" applyFont="1" applyAlignment="1" applyProtection="1">
      <alignment horizontal="right" vertical="center"/>
      <protection hidden="1"/>
    </xf>
    <xf numFmtId="0" fontId="11" fillId="0" borderId="0" xfId="9" applyFont="1" applyAlignment="1" applyProtection="1">
      <alignment horizontal="left" vertical="center"/>
      <protection locked="0"/>
    </xf>
    <xf numFmtId="0" fontId="23" fillId="0" borderId="0" xfId="9" applyFont="1" applyAlignment="1" applyProtection="1">
      <alignment horizontal="right"/>
      <protection hidden="1"/>
    </xf>
    <xf numFmtId="0" fontId="11" fillId="0" borderId="0" xfId="9" applyFont="1" applyAlignment="1" applyProtection="1">
      <alignment horizontal="left"/>
      <protection locked="0"/>
    </xf>
    <xf numFmtId="0" fontId="24" fillId="0" borderId="0" xfId="9" applyFont="1" applyAlignment="1" applyProtection="1">
      <alignment horizontal="left" vertical="center"/>
      <protection hidden="1"/>
    </xf>
    <xf numFmtId="0" fontId="26" fillId="7" borderId="33" xfId="9" applyFont="1" applyFill="1" applyBorder="1" applyAlignment="1" applyProtection="1">
      <alignment horizontal="center" vertical="center"/>
      <protection hidden="1"/>
    </xf>
    <xf numFmtId="0" fontId="26" fillId="7" borderId="39" xfId="9" applyFont="1" applyFill="1" applyBorder="1" applyAlignment="1" applyProtection="1">
      <alignment horizontal="center" vertical="center"/>
      <protection hidden="1"/>
    </xf>
    <xf numFmtId="0" fontId="26" fillId="7" borderId="34" xfId="9" applyFont="1" applyFill="1" applyBorder="1" applyAlignment="1" applyProtection="1">
      <alignment horizontal="left" vertical="center"/>
      <protection hidden="1"/>
    </xf>
    <xf numFmtId="0" fontId="26" fillId="7" borderId="40" xfId="9" applyFont="1" applyFill="1" applyBorder="1" applyAlignment="1" applyProtection="1">
      <alignment horizontal="left" vertical="center"/>
      <protection hidden="1"/>
    </xf>
    <xf numFmtId="0" fontId="26" fillId="7" borderId="34" xfId="9" applyFont="1" applyFill="1" applyBorder="1" applyAlignment="1" applyProtection="1">
      <alignment horizontal="center" vertical="center"/>
      <protection hidden="1"/>
    </xf>
    <xf numFmtId="0" fontId="26" fillId="7" borderId="40" xfId="9" applyFont="1" applyFill="1" applyBorder="1" applyAlignment="1" applyProtection="1">
      <alignment horizontal="center" vertical="center"/>
      <protection hidden="1"/>
    </xf>
    <xf numFmtId="0" fontId="31" fillId="6" borderId="30" xfId="9" applyFont="1" applyFill="1" applyBorder="1" applyAlignment="1" applyProtection="1">
      <alignment horizontal="right" vertical="center"/>
      <protection locked="0"/>
    </xf>
    <xf numFmtId="0" fontId="31" fillId="6" borderId="31" xfId="9" applyFont="1" applyFill="1" applyBorder="1" applyAlignment="1" applyProtection="1">
      <alignment horizontal="right" vertical="center"/>
      <protection locked="0"/>
    </xf>
    <xf numFmtId="0" fontId="11" fillId="6" borderId="62" xfId="9" applyFont="1" applyFill="1" applyBorder="1" applyAlignment="1" applyProtection="1">
      <alignment horizontal="right" vertical="center" wrapText="1"/>
      <protection locked="0"/>
    </xf>
    <xf numFmtId="0" fontId="11" fillId="6" borderId="64" xfId="9" applyFont="1" applyFill="1" applyBorder="1" applyAlignment="1" applyProtection="1">
      <alignment horizontal="right" vertical="center" wrapText="1"/>
      <protection locked="0"/>
    </xf>
    <xf numFmtId="0" fontId="11" fillId="6" borderId="65" xfId="9" applyFont="1" applyFill="1" applyBorder="1" applyAlignment="1" applyProtection="1">
      <alignment horizontal="right" vertical="center"/>
      <protection locked="0"/>
    </xf>
    <xf numFmtId="44" fontId="4" fillId="6" borderId="64" xfId="9" applyNumberFormat="1" applyFont="1" applyFill="1" applyBorder="1" applyAlignment="1">
      <alignment horizontal="center" vertical="center"/>
    </xf>
    <xf numFmtId="44" fontId="4" fillId="6" borderId="66" xfId="9" applyNumberFormat="1" applyFont="1" applyFill="1" applyBorder="1" applyAlignment="1">
      <alignment horizontal="center" vertical="center"/>
    </xf>
    <xf numFmtId="44" fontId="4" fillId="6" borderId="65" xfId="9" applyNumberFormat="1" applyFont="1" applyFill="1" applyBorder="1" applyAlignment="1">
      <alignment horizontal="center" vertical="center"/>
    </xf>
    <xf numFmtId="0" fontId="34" fillId="0" borderId="67" xfId="9" applyFont="1" applyBorder="1" applyAlignment="1" applyProtection="1">
      <alignment horizontal="center" vertical="center"/>
      <protection hidden="1"/>
    </xf>
    <xf numFmtId="0" fontId="32" fillId="7" borderId="37" xfId="9" applyFont="1" applyFill="1" applyBorder="1" applyAlignment="1">
      <alignment horizontal="right" vertical="center"/>
    </xf>
    <xf numFmtId="44" fontId="15" fillId="7" borderId="64" xfId="9" applyNumberFormat="1" applyFont="1" applyFill="1" applyBorder="1" applyAlignment="1">
      <alignment horizontal="center" vertical="center"/>
    </xf>
    <xf numFmtId="44" fontId="15" fillId="7" borderId="66" xfId="9" applyNumberFormat="1" applyFont="1" applyFill="1" applyBorder="1" applyAlignment="1">
      <alignment horizontal="center" vertical="center"/>
    </xf>
    <xf numFmtId="44" fontId="15" fillId="7" borderId="65" xfId="9" applyNumberFormat="1" applyFont="1" applyFill="1" applyBorder="1" applyAlignment="1">
      <alignment horizontal="center" vertical="center"/>
    </xf>
    <xf numFmtId="0" fontId="15" fillId="7" borderId="66" xfId="9" applyFont="1" applyFill="1" applyBorder="1" applyAlignment="1">
      <alignment horizontal="center" vertical="center"/>
    </xf>
    <xf numFmtId="0" fontId="15" fillId="7" borderId="65" xfId="9" applyFont="1" applyFill="1" applyBorder="1" applyAlignment="1">
      <alignment horizontal="center" vertical="center"/>
    </xf>
    <xf numFmtId="170" fontId="32" fillId="8" borderId="0" xfId="9" applyNumberFormat="1" applyFont="1" applyFill="1" applyAlignment="1" applyProtection="1">
      <alignment horizontal="center"/>
      <protection hidden="1"/>
    </xf>
    <xf numFmtId="170" fontId="32" fillId="8" borderId="68" xfId="9" applyNumberFormat="1" applyFont="1" applyFill="1" applyBorder="1" applyAlignment="1" applyProtection="1">
      <alignment horizontal="center"/>
      <protection hidden="1"/>
    </xf>
    <xf numFmtId="0" fontId="36" fillId="8" borderId="69" xfId="9" applyFont="1" applyFill="1" applyBorder="1" applyAlignment="1" applyProtection="1">
      <alignment horizontal="center" vertical="center"/>
      <protection hidden="1"/>
    </xf>
    <xf numFmtId="0" fontId="36" fillId="8" borderId="70" xfId="9" applyFont="1" applyFill="1" applyBorder="1" applyAlignment="1" applyProtection="1">
      <alignment horizontal="center" vertical="center"/>
      <protection hidden="1"/>
    </xf>
    <xf numFmtId="10" fontId="35" fillId="0" borderId="0" xfId="10" applyNumberFormat="1" applyFont="1" applyBorder="1" applyAlignment="1" applyProtection="1">
      <alignment horizontal="center" vertical="center"/>
      <protection hidden="1"/>
    </xf>
    <xf numFmtId="10" fontId="38" fillId="0" borderId="0" xfId="9" applyNumberFormat="1" applyFont="1" applyAlignment="1" applyProtection="1">
      <alignment horizontal="center" vertical="center"/>
      <protection hidden="1"/>
    </xf>
    <xf numFmtId="10" fontId="38" fillId="0" borderId="71" xfId="9" applyNumberFormat="1" applyFont="1" applyBorder="1" applyAlignment="1" applyProtection="1">
      <alignment horizontal="center" vertical="center"/>
      <protection hidden="1"/>
    </xf>
    <xf numFmtId="10" fontId="39" fillId="6" borderId="0" xfId="11" applyNumberFormat="1" applyFont="1" applyFill="1" applyBorder="1" applyAlignment="1" applyProtection="1">
      <alignment horizontal="center" vertical="top"/>
      <protection hidden="1"/>
    </xf>
    <xf numFmtId="44" fontId="39" fillId="6" borderId="0" xfId="11" applyFont="1" applyFill="1" applyBorder="1" applyAlignment="1" applyProtection="1">
      <alignment horizontal="center" vertical="top"/>
      <protection hidden="1"/>
    </xf>
    <xf numFmtId="44" fontId="39" fillId="6" borderId="71" xfId="11" applyFont="1" applyFill="1" applyBorder="1" applyAlignment="1" applyProtection="1">
      <alignment horizontal="center" vertical="top"/>
      <protection hidden="1"/>
    </xf>
    <xf numFmtId="44" fontId="37" fillId="0" borderId="0" xfId="11" applyFont="1" applyBorder="1" applyAlignment="1" applyProtection="1">
      <alignment horizontal="center" vertical="top"/>
      <protection hidden="1"/>
    </xf>
    <xf numFmtId="44" fontId="37" fillId="0" borderId="71" xfId="11" applyFont="1" applyBorder="1" applyAlignment="1" applyProtection="1">
      <alignment horizontal="center" vertical="top"/>
      <protection hidden="1"/>
    </xf>
    <xf numFmtId="44" fontId="37" fillId="0" borderId="0" xfId="9" applyNumberFormat="1" applyFont="1" applyAlignment="1" applyProtection="1">
      <alignment horizontal="center" vertical="center"/>
      <protection hidden="1"/>
    </xf>
    <xf numFmtId="0" fontId="37" fillId="0" borderId="0" xfId="9" applyFont="1" applyAlignment="1" applyProtection="1">
      <alignment horizontal="center" vertical="center"/>
      <protection hidden="1"/>
    </xf>
    <xf numFmtId="0" fontId="37" fillId="0" borderId="71" xfId="9" applyFont="1" applyBorder="1" applyAlignment="1" applyProtection="1">
      <alignment horizontal="center" vertical="center"/>
      <protection hidden="1"/>
    </xf>
    <xf numFmtId="44" fontId="21" fillId="0" borderId="0" xfId="11" applyFont="1" applyBorder="1" applyAlignment="1" applyProtection="1">
      <alignment horizontal="center" vertical="center"/>
      <protection hidden="1"/>
    </xf>
    <xf numFmtId="44" fontId="21" fillId="0" borderId="71" xfId="11" applyFont="1" applyBorder="1" applyAlignment="1" applyProtection="1">
      <alignment horizontal="center" vertical="center"/>
      <protection hidden="1"/>
    </xf>
    <xf numFmtId="44" fontId="21" fillId="0" borderId="77" xfId="11" applyFont="1" applyBorder="1" applyAlignment="1" applyProtection="1">
      <alignment horizontal="center" vertical="center"/>
      <protection hidden="1"/>
    </xf>
    <xf numFmtId="44" fontId="44" fillId="12" borderId="79" xfId="9" applyNumberFormat="1" applyFont="1" applyFill="1" applyBorder="1" applyAlignment="1" applyProtection="1">
      <alignment horizontal="center" vertical="center"/>
      <protection hidden="1"/>
    </xf>
    <xf numFmtId="44" fontId="44" fillId="12" borderId="80" xfId="9" applyNumberFormat="1" applyFont="1" applyFill="1" applyBorder="1" applyAlignment="1" applyProtection="1">
      <alignment horizontal="center" vertical="center"/>
      <protection hidden="1"/>
    </xf>
    <xf numFmtId="0" fontId="11" fillId="0" borderId="76" xfId="9" applyFont="1" applyBorder="1" applyAlignment="1" applyProtection="1">
      <alignment horizontal="center" vertical="center" wrapText="1"/>
      <protection hidden="1"/>
    </xf>
    <xf numFmtId="0" fontId="11" fillId="0" borderId="76" xfId="9" applyFont="1" applyBorder="1" applyAlignment="1" applyProtection="1">
      <alignment horizontal="center" vertical="center"/>
      <protection hidden="1"/>
    </xf>
    <xf numFmtId="44" fontId="41" fillId="6" borderId="0" xfId="9" applyNumberFormat="1" applyFont="1" applyFill="1" applyAlignment="1" applyProtection="1">
      <alignment horizontal="center" vertical="center"/>
      <protection hidden="1"/>
    </xf>
    <xf numFmtId="10" fontId="21" fillId="0" borderId="0" xfId="9" applyNumberFormat="1" applyFont="1" applyAlignment="1" applyProtection="1">
      <alignment horizontal="center" vertical="center"/>
      <protection hidden="1"/>
    </xf>
    <xf numFmtId="0" fontId="21" fillId="0" borderId="0" xfId="9" applyFont="1" applyAlignment="1" applyProtection="1">
      <alignment horizontal="center" vertical="center"/>
      <protection hidden="1"/>
    </xf>
    <xf numFmtId="10" fontId="21" fillId="0" borderId="81" xfId="9" applyNumberFormat="1" applyFont="1" applyBorder="1" applyAlignment="1" applyProtection="1">
      <alignment horizontal="center" vertical="center"/>
      <protection hidden="1"/>
    </xf>
    <xf numFmtId="44" fontId="40" fillId="9" borderId="0" xfId="9" applyNumberFormat="1" applyFont="1" applyFill="1" applyAlignment="1" applyProtection="1">
      <alignment horizontal="center" vertical="center"/>
      <protection hidden="1"/>
    </xf>
    <xf numFmtId="44" fontId="40" fillId="9" borderId="71" xfId="9" applyNumberFormat="1" applyFont="1" applyFill="1" applyBorder="1" applyAlignment="1" applyProtection="1">
      <alignment horizontal="center" vertical="center"/>
      <protection hidden="1"/>
    </xf>
    <xf numFmtId="10" fontId="40" fillId="9" borderId="0" xfId="10" applyNumberFormat="1" applyFont="1" applyFill="1" applyBorder="1" applyAlignment="1" applyProtection="1">
      <alignment horizontal="center" vertical="center"/>
      <protection hidden="1"/>
    </xf>
    <xf numFmtId="10" fontId="40" fillId="9" borderId="71" xfId="10" applyNumberFormat="1" applyFont="1" applyFill="1" applyBorder="1" applyAlignment="1" applyProtection="1">
      <alignment horizontal="center" vertical="center"/>
      <protection hidden="1"/>
    </xf>
    <xf numFmtId="0" fontId="36" fillId="10" borderId="69" xfId="9" applyFont="1" applyFill="1" applyBorder="1" applyAlignment="1" applyProtection="1">
      <alignment horizontal="center" vertical="center"/>
      <protection hidden="1"/>
    </xf>
    <xf numFmtId="0" fontId="36" fillId="10" borderId="70" xfId="9" applyFont="1" applyFill="1" applyBorder="1" applyAlignment="1" applyProtection="1">
      <alignment horizontal="center" vertical="center"/>
      <protection hidden="1"/>
    </xf>
    <xf numFmtId="44" fontId="42" fillId="0" borderId="72" xfId="9" applyNumberFormat="1" applyFont="1" applyBorder="1" applyAlignment="1" applyProtection="1">
      <alignment horizontal="center" vertical="center"/>
      <protection hidden="1"/>
    </xf>
    <xf numFmtId="44" fontId="42" fillId="0" borderId="73" xfId="9" applyNumberFormat="1" applyFont="1" applyBorder="1" applyAlignment="1" applyProtection="1">
      <alignment horizontal="center" vertical="center"/>
      <protection hidden="1"/>
    </xf>
    <xf numFmtId="44" fontId="42" fillId="0" borderId="74" xfId="9" applyNumberFormat="1" applyFont="1" applyBorder="1" applyAlignment="1" applyProtection="1">
      <alignment horizontal="center" vertical="center"/>
      <protection hidden="1"/>
    </xf>
    <xf numFmtId="44" fontId="41" fillId="0" borderId="72" xfId="9" applyNumberFormat="1" applyFont="1" applyBorder="1" applyAlignment="1" applyProtection="1">
      <alignment horizontal="center" vertical="center"/>
      <protection hidden="1"/>
    </xf>
    <xf numFmtId="44" fontId="41" fillId="0" borderId="73" xfId="9" applyNumberFormat="1" applyFont="1" applyBorder="1" applyAlignment="1" applyProtection="1">
      <alignment horizontal="center" vertical="center"/>
      <protection hidden="1"/>
    </xf>
    <xf numFmtId="44" fontId="41" fillId="0" borderId="74" xfId="9" applyNumberFormat="1" applyFont="1" applyBorder="1" applyAlignment="1" applyProtection="1">
      <alignment horizontal="center" vertical="center"/>
      <protection hidden="1"/>
    </xf>
    <xf numFmtId="44" fontId="21" fillId="11" borderId="77" xfId="11" applyFont="1" applyFill="1" applyBorder="1" applyAlignment="1" applyProtection="1">
      <alignment horizontal="center" vertical="top"/>
      <protection locked="0"/>
    </xf>
    <xf numFmtId="44" fontId="21" fillId="11" borderId="0" xfId="11" applyFont="1" applyFill="1" applyBorder="1" applyAlignment="1" applyProtection="1">
      <alignment horizontal="center" vertical="top"/>
      <protection locked="0"/>
    </xf>
    <xf numFmtId="44" fontId="21" fillId="11" borderId="71" xfId="11" applyFont="1" applyFill="1" applyBorder="1" applyAlignment="1" applyProtection="1">
      <alignment horizontal="center" vertical="top"/>
      <protection locked="0"/>
    </xf>
    <xf numFmtId="44" fontId="21" fillId="11" borderId="0" xfId="9" applyNumberFormat="1" applyFont="1" applyFill="1" applyAlignment="1" applyProtection="1">
      <alignment horizontal="center" vertical="center"/>
      <protection locked="0"/>
    </xf>
    <xf numFmtId="0" fontId="21" fillId="11" borderId="0" xfId="9" applyFont="1" applyFill="1" applyAlignment="1" applyProtection="1">
      <alignment horizontal="center" vertical="center"/>
      <protection locked="0"/>
    </xf>
    <xf numFmtId="0" fontId="21" fillId="11" borderId="71" xfId="9" applyFont="1" applyFill="1" applyBorder="1" applyAlignment="1" applyProtection="1">
      <alignment horizontal="center" vertical="center"/>
      <protection locked="0"/>
    </xf>
    <xf numFmtId="10" fontId="39" fillId="6" borderId="77" xfId="11" applyNumberFormat="1" applyFont="1" applyFill="1" applyBorder="1" applyAlignment="1" applyProtection="1">
      <alignment horizontal="center" vertical="top"/>
      <protection hidden="1"/>
    </xf>
    <xf numFmtId="10" fontId="39" fillId="6" borderId="71" xfId="11" applyNumberFormat="1" applyFont="1" applyFill="1" applyBorder="1" applyAlignment="1" applyProtection="1">
      <alignment horizontal="center" vertical="top"/>
      <protection hidden="1"/>
    </xf>
    <xf numFmtId="44" fontId="38" fillId="0" borderId="72" xfId="11" applyFont="1" applyBorder="1" applyAlignment="1" applyProtection="1">
      <alignment horizontal="center" vertical="center"/>
      <protection hidden="1"/>
    </xf>
    <xf numFmtId="44" fontId="38" fillId="0" borderId="73" xfId="11" applyFont="1" applyBorder="1" applyAlignment="1" applyProtection="1">
      <alignment horizontal="center" vertical="center"/>
      <protection hidden="1"/>
    </xf>
    <xf numFmtId="44" fontId="38" fillId="0" borderId="74" xfId="11" applyFont="1" applyBorder="1" applyAlignment="1" applyProtection="1">
      <alignment horizontal="center" vertical="center"/>
      <protection hidden="1"/>
    </xf>
    <xf numFmtId="0" fontId="47" fillId="0" borderId="0" xfId="9" applyFont="1" applyAlignment="1" applyProtection="1">
      <alignment horizontal="center" vertical="center"/>
      <protection hidden="1"/>
    </xf>
    <xf numFmtId="0" fontId="47" fillId="0" borderId="0" xfId="9" applyFont="1" applyAlignment="1" applyProtection="1">
      <alignment horizontal="right" vertical="center"/>
      <protection hidden="1"/>
    </xf>
    <xf numFmtId="44" fontId="46" fillId="0" borderId="0" xfId="11" applyFont="1" applyAlignment="1" applyProtection="1">
      <alignment horizontal="center" vertical="center"/>
      <protection hidden="1"/>
    </xf>
    <xf numFmtId="0" fontId="1" fillId="0" borderId="0" xfId="9" applyAlignment="1" applyProtection="1">
      <alignment horizontal="right" vertical="center" wrapText="1"/>
      <protection hidden="1"/>
    </xf>
    <xf numFmtId="0" fontId="1" fillId="0" borderId="71" xfId="9" applyBorder="1" applyAlignment="1" applyProtection="1">
      <alignment horizontal="right" vertical="center" wrapText="1"/>
      <protection hidden="1"/>
    </xf>
    <xf numFmtId="0" fontId="1" fillId="0" borderId="77" xfId="9" applyBorder="1" applyAlignment="1" applyProtection="1">
      <alignment horizontal="right" vertical="center" wrapText="1"/>
      <protection hidden="1"/>
    </xf>
    <xf numFmtId="9" fontId="6" fillId="0" borderId="46" xfId="9" applyNumberFormat="1" applyFont="1" applyFill="1" applyBorder="1" applyAlignment="1" applyProtection="1">
      <alignment horizontal="center" vertical="center"/>
      <protection locked="0"/>
    </xf>
    <xf numFmtId="9" fontId="4" fillId="0" borderId="47" xfId="9" applyNumberFormat="1" applyFont="1" applyFill="1" applyBorder="1" applyAlignment="1" applyProtection="1">
      <alignment vertical="center"/>
      <protection locked="0"/>
    </xf>
    <xf numFmtId="9" fontId="4" fillId="0" borderId="48" xfId="9" applyNumberFormat="1" applyFont="1" applyFill="1" applyBorder="1" applyAlignment="1" applyProtection="1">
      <alignment vertical="center"/>
      <protection locked="0"/>
    </xf>
    <xf numFmtId="9" fontId="4" fillId="0" borderId="49" xfId="9" applyNumberFormat="1" applyFont="1" applyFill="1" applyBorder="1" applyAlignment="1" applyProtection="1">
      <alignment vertical="center"/>
      <protection locked="0"/>
    </xf>
    <xf numFmtId="9" fontId="4" fillId="0" borderId="7" xfId="9" applyNumberFormat="1" applyFont="1" applyFill="1" applyBorder="1" applyAlignment="1" applyProtection="1">
      <alignment vertical="center"/>
      <protection locked="0"/>
    </xf>
    <xf numFmtId="9" fontId="4" fillId="0" borderId="50" xfId="9" applyNumberFormat="1" applyFont="1" applyFill="1" applyBorder="1" applyAlignment="1" applyProtection="1">
      <alignment vertical="center"/>
      <protection locked="0"/>
    </xf>
    <xf numFmtId="44" fontId="4" fillId="0" borderId="53" xfId="9" applyNumberFormat="1" applyFont="1" applyFill="1" applyBorder="1" applyAlignment="1">
      <alignment horizontal="center" vertical="center"/>
    </xf>
    <xf numFmtId="9" fontId="6" fillId="0" borderId="96" xfId="10" applyFont="1" applyFill="1" applyBorder="1" applyAlignment="1" applyProtection="1">
      <alignment horizontal="center" vertical="center"/>
      <protection locked="0"/>
    </xf>
    <xf numFmtId="9" fontId="6" fillId="0" borderId="97" xfId="10" applyFont="1" applyFill="1" applyBorder="1" applyAlignment="1" applyProtection="1">
      <alignment horizontal="center" vertical="center"/>
      <protection locked="0"/>
    </xf>
    <xf numFmtId="44" fontId="4" fillId="0" borderId="106" xfId="9" applyNumberFormat="1" applyFont="1" applyFill="1" applyBorder="1" applyAlignment="1">
      <alignment horizontal="center" vertical="center"/>
    </xf>
    <xf numFmtId="44" fontId="4" fillId="0" borderId="5" xfId="9" applyNumberFormat="1" applyFont="1" applyFill="1" applyBorder="1" applyAlignment="1">
      <alignment horizontal="center" vertical="center"/>
    </xf>
    <xf numFmtId="44" fontId="4" fillId="0" borderId="107" xfId="9" applyNumberFormat="1" applyFont="1" applyFill="1" applyBorder="1" applyAlignment="1">
      <alignment horizontal="center" vertical="center"/>
    </xf>
    <xf numFmtId="44" fontId="4" fillId="0" borderId="55" xfId="9" applyNumberFormat="1" applyFont="1" applyFill="1" applyBorder="1" applyAlignment="1">
      <alignment vertical="center"/>
    </xf>
    <xf numFmtId="44" fontId="4" fillId="0" borderId="56" xfId="9" applyNumberFormat="1" applyFont="1" applyFill="1" applyBorder="1" applyAlignment="1">
      <alignment vertical="center"/>
    </xf>
    <xf numFmtId="44" fontId="4" fillId="0" borderId="54" xfId="9" applyNumberFormat="1" applyFont="1" applyFill="1" applyBorder="1" applyAlignment="1">
      <alignment vertical="center"/>
    </xf>
    <xf numFmtId="44" fontId="4" fillId="0" borderId="99" xfId="9" applyNumberFormat="1" applyFont="1" applyFill="1" applyBorder="1" applyAlignment="1">
      <alignment horizontal="center" vertical="center"/>
    </xf>
    <xf numFmtId="44" fontId="4" fillId="0" borderId="57" xfId="9" applyNumberFormat="1" applyFont="1" applyFill="1" applyBorder="1" applyAlignment="1">
      <alignment vertical="center"/>
    </xf>
    <xf numFmtId="44" fontId="4" fillId="0" borderId="56" xfId="9" applyNumberFormat="1" applyFont="1" applyFill="1" applyBorder="1" applyAlignment="1">
      <alignment horizontal="center" vertical="center"/>
    </xf>
    <xf numFmtId="44" fontId="4" fillId="0" borderId="100" xfId="9" applyNumberFormat="1" applyFont="1" applyFill="1" applyBorder="1" applyAlignment="1">
      <alignment vertical="center"/>
    </xf>
    <xf numFmtId="44" fontId="4" fillId="0" borderId="101" xfId="9" applyNumberFormat="1" applyFont="1" applyFill="1" applyBorder="1" applyAlignment="1">
      <alignment horizontal="center" vertical="center"/>
    </xf>
    <xf numFmtId="44" fontId="4" fillId="0" borderId="108" xfId="9" applyNumberFormat="1" applyFont="1" applyFill="1" applyBorder="1" applyAlignment="1">
      <alignment horizontal="center" vertical="center"/>
    </xf>
    <xf numFmtId="44" fontId="4" fillId="0" borderId="109" xfId="9" applyNumberFormat="1" applyFont="1" applyFill="1" applyBorder="1" applyAlignment="1">
      <alignment horizontal="center" vertical="center"/>
    </xf>
    <xf numFmtId="44" fontId="4" fillId="0" borderId="103" xfId="9" applyNumberFormat="1" applyFont="1" applyFill="1" applyBorder="1" applyAlignment="1">
      <alignment vertical="center"/>
    </xf>
    <xf numFmtId="44" fontId="4" fillId="0" borderId="110" xfId="9" applyNumberFormat="1" applyFont="1" applyFill="1" applyBorder="1" applyAlignment="1">
      <alignment horizontal="center" vertical="center"/>
    </xf>
    <xf numFmtId="9" fontId="6" fillId="0" borderId="13" xfId="10" applyFont="1" applyFill="1" applyBorder="1" applyAlignment="1" applyProtection="1">
      <alignment horizontal="center" vertical="center"/>
      <protection locked="0"/>
    </xf>
    <xf numFmtId="9" fontId="6" fillId="0" borderId="16" xfId="10" applyFont="1" applyFill="1" applyBorder="1" applyAlignment="1" applyProtection="1">
      <alignment horizontal="center" vertical="center"/>
      <protection locked="0"/>
    </xf>
    <xf numFmtId="9" fontId="6" fillId="0" borderId="95" xfId="10" applyFont="1" applyFill="1" applyBorder="1" applyAlignment="1" applyProtection="1">
      <alignment horizontal="center" vertical="center"/>
      <protection locked="0"/>
    </xf>
  </cellXfs>
  <cellStyles count="12">
    <cellStyle name="Hipervínculo" xfId="5" builtinId="8"/>
    <cellStyle name="Moneda 2" xfId="4"/>
    <cellStyle name="Moneda 2 2" xfId="6"/>
    <cellStyle name="Moneda 3" xfId="11"/>
    <cellStyle name="Normal" xfId="0" builtinId="0"/>
    <cellStyle name="Normal 10" xfId="7"/>
    <cellStyle name="normal 2" xfId="3"/>
    <cellStyle name="Normal 2 2" xfId="1"/>
    <cellStyle name="Normal 3" xfId="9"/>
    <cellStyle name="Normal 4" xfId="8"/>
    <cellStyle name="Porcentaje" xfId="2" builtinId="5"/>
    <cellStyle name="Porcentaje 2" xfId="10"/>
  </cellStyles>
  <dxfs count="844">
    <dxf>
      <font>
        <b/>
        <i/>
        <color rgb="FF00B050"/>
      </font>
    </dxf>
    <dxf>
      <font>
        <b/>
        <i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color rgb="FFC0000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color rgb="FFC00000"/>
      </font>
    </dxf>
    <dxf>
      <font>
        <color theme="0"/>
      </font>
    </dxf>
    <dxf>
      <fill>
        <patternFill>
          <bgColor theme="9"/>
        </patternFill>
      </fill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color rgb="FFC00000"/>
      </font>
    </dxf>
    <dxf>
      <font>
        <b/>
        <i/>
        <color rgb="FF00B050"/>
      </font>
    </dxf>
    <dxf>
      <font>
        <b/>
        <i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b/>
        <i/>
        <color rgb="FFC00000"/>
      </font>
      <fill>
        <patternFill>
          <bgColor theme="0"/>
        </patternFill>
      </fill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/>
        <color rgb="FF00B05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/>
        <color rgb="FF00B050"/>
      </font>
    </dxf>
    <dxf>
      <font>
        <b/>
        <i/>
        <color rgb="FFC00000"/>
      </font>
    </dxf>
    <dxf>
      <font>
        <b/>
        <i/>
        <color rgb="FF00B050"/>
      </font>
    </dxf>
    <dxf>
      <font>
        <b/>
        <i/>
        <color rgb="FFC00000"/>
      </font>
    </dxf>
    <dxf>
      <font>
        <b/>
        <i/>
        <color rgb="FF00B050"/>
      </font>
    </dxf>
    <dxf>
      <font>
        <b/>
        <i/>
        <color rgb="FFC00000"/>
      </font>
    </dxf>
    <dxf>
      <font>
        <b val="0"/>
        <i val="0"/>
        <color rgb="FF00B050"/>
      </font>
      <fill>
        <patternFill>
          <bgColor theme="0"/>
        </patternFill>
      </fill>
    </dxf>
    <dxf>
      <font>
        <b val="0"/>
        <i val="0"/>
        <color rgb="FFC00000"/>
      </font>
      <fill>
        <patternFill>
          <bgColor theme="0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ECACA"/>
        </patternFill>
      </fill>
    </dxf>
    <dxf>
      <font>
        <color rgb="FF00B050"/>
      </font>
    </dxf>
    <dxf>
      <font>
        <color rgb="FFC00000"/>
      </font>
    </dxf>
    <dxf>
      <font>
        <b val="0"/>
        <i val="0"/>
        <color rgb="FF00B050"/>
      </font>
      <fill>
        <patternFill>
          <bgColor theme="0"/>
        </patternFill>
      </fill>
    </dxf>
    <dxf>
      <font>
        <b val="0"/>
        <i val="0"/>
        <color rgb="FFC00000"/>
      </font>
      <fill>
        <patternFill>
          <bgColor theme="0"/>
        </patternFill>
      </fill>
    </dxf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/>
            </a:pPr>
            <a:r>
              <a:rPr lang="es-AR" sz="1800"/>
              <a:t> PROYECTADA VS REAL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27-47F6-94B9-1E04CAC7FA4C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7-47F6-94B9-1E04CAC7FA4C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27-47F6-94B9-1E04CAC7FA4C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27-47F6-94B9-1E04CAC7FA4C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27-47F6-94B9-1E04CAC7FA4C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7-47F6-94B9-1E04CAC7F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'CURVAS DE INVERSIÓN'!$C$4:$C$9</c:f>
              <c:strCache>
                <c:ptCount val="6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</c:strCache>
            </c:strRef>
          </c:cat>
          <c:val>
            <c:numRef>
              <c:f>'CURVAS DE INVERSIÓN'!$D$4:$D$9</c:f>
              <c:numCache>
                <c:formatCode>0.00%</c:formatCode>
                <c:ptCount val="6"/>
                <c:pt idx="0">
                  <c:v>0.15547389752843052</c:v>
                </c:pt>
                <c:pt idx="1">
                  <c:v>0.46460923898337336</c:v>
                </c:pt>
                <c:pt idx="2">
                  <c:v>0.46460923898337336</c:v>
                </c:pt>
                <c:pt idx="3">
                  <c:v>0.46460923898337336</c:v>
                </c:pt>
                <c:pt idx="4">
                  <c:v>0.46460923898337336</c:v>
                </c:pt>
                <c:pt idx="5">
                  <c:v>0.46460923898337336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27-47F6-94B9-1E04CAC7FA4C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27-47F6-94B9-1E04CAC7FA4C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27-47F6-94B9-1E04CAC7FA4C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27-47F6-94B9-1E04CAC7FA4C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27-47F6-94B9-1E04CAC7FA4C}"/>
                </c:ext>
              </c:extLst>
            </c:dLbl>
            <c:dLbl>
              <c:idx val="4"/>
              <c:layout>
                <c:manualLayout>
                  <c:x val="-9.239299467457383E-3"/>
                  <c:y val="3.90189532429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27-47F6-94B9-1E04CAC7FA4C}"/>
                </c:ext>
              </c:extLst>
            </c:dLbl>
            <c:dLbl>
              <c:idx val="5"/>
              <c:layout>
                <c:manualLayout>
                  <c:x val="-9.731585240752523E-3"/>
                  <c:y val="3.90189532429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27-47F6-94B9-1E04CAC7F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'CURVAS DE INVERSIÓN'!$C$4:$C$9</c:f>
              <c:strCache>
                <c:ptCount val="6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</c:strCache>
            </c:strRef>
          </c:cat>
          <c:val>
            <c:numRef>
              <c:f>'CURVAS DE INVERSIÓN'!$E$4:$E$9</c:f>
              <c:numCache>
                <c:formatCode>0.00%</c:formatCode>
                <c:ptCount val="6"/>
                <c:pt idx="0">
                  <c:v>0.15547389752843052</c:v>
                </c:pt>
                <c:pt idx="1">
                  <c:v>0.20103957169673486</c:v>
                </c:pt>
                <c:pt idx="2">
                  <c:v>0.20103957169673486</c:v>
                </c:pt>
                <c:pt idx="3">
                  <c:v>0.22382240878088705</c:v>
                </c:pt>
                <c:pt idx="4">
                  <c:v>0.24660524586503924</c:v>
                </c:pt>
                <c:pt idx="5">
                  <c:v>0.26938808294919142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827-47F6-94B9-1E04CAC7FA4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6219536"/>
        <c:axId val="1896195824"/>
      </c:lineChart>
      <c:catAx>
        <c:axId val="189621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6195824"/>
        <c:crosses val="autoZero"/>
        <c:auto val="1"/>
        <c:lblAlgn val="ctr"/>
        <c:lblOffset val="100"/>
        <c:noMultiLvlLbl val="0"/>
      </c:catAx>
      <c:valAx>
        <c:axId val="1896195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621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889000</xdr:colOff>
      <xdr:row>1</xdr:row>
      <xdr:rowOff>139700</xdr:rowOff>
    </xdr:from>
    <xdr:to>
      <xdr:col>8</xdr:col>
      <xdr:colOff>749300</xdr:colOff>
      <xdr:row>4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304800"/>
          <a:ext cx="7099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243927</xdr:colOff>
      <xdr:row>0</xdr:row>
      <xdr:rowOff>142031</xdr:rowOff>
    </xdr:from>
    <xdr:to>
      <xdr:col>11</xdr:col>
      <xdr:colOff>627803</xdr:colOff>
      <xdr:row>1</xdr:row>
      <xdr:rowOff>3751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44" y="142031"/>
          <a:ext cx="11782126" cy="766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AB2A8B\02-PLAN%20DE%20TRABAJOS%204%20MESES%20-%20OFERTA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TRABAJOS REFERENCIAL"/>
      <sheetName val="CURVAS DE INVERSIÓN"/>
      <sheetName val="Hoja2"/>
    </sheetNames>
    <sheetDataSet>
      <sheetData sheetId="0">
        <row r="76">
          <cell r="E76" t="str">
            <v>MES 1</v>
          </cell>
          <cell r="I76" t="str">
            <v>MES 2</v>
          </cell>
          <cell r="M76" t="str">
            <v>MES 3</v>
          </cell>
          <cell r="Q76" t="str">
            <v>MES 4</v>
          </cell>
          <cell r="U76" t="str">
            <v>MES 5</v>
          </cell>
          <cell r="Y76" t="str">
            <v>MES 6</v>
          </cell>
        </row>
        <row r="79">
          <cell r="E79">
            <v>0.15547389752843052</v>
          </cell>
          <cell r="I79">
            <v>0.46460923898337336</v>
          </cell>
          <cell r="M79">
            <v>0.46460923898337336</v>
          </cell>
          <cell r="Q79">
            <v>0.46460923898337336</v>
          </cell>
          <cell r="U79">
            <v>0.46460923898337336</v>
          </cell>
          <cell r="Y79">
            <v>0.46460923898337336</v>
          </cell>
        </row>
        <row r="85">
          <cell r="E85">
            <v>0.15547389752843052</v>
          </cell>
          <cell r="I85">
            <v>0.20103957169673486</v>
          </cell>
          <cell r="M85">
            <v>0.20103957169673486</v>
          </cell>
          <cell r="Q85">
            <v>0.22382240878088705</v>
          </cell>
          <cell r="U85">
            <v>0.24660524586503924</v>
          </cell>
          <cell r="Y85">
            <v>0.26938808294919142</v>
          </cell>
        </row>
      </sheetData>
      <sheetData sheetId="1">
        <row r="4">
          <cell r="C4" t="str">
            <v>MES 1</v>
          </cell>
        </row>
      </sheetData>
      <sheetData sheetId="2">
        <row r="10">
          <cell r="A10" t="str">
            <v/>
          </cell>
        </row>
        <row r="20">
          <cell r="A20" t="str">
            <v>CATORCE MILLONES CUATROCIENTOS SESENTA MIL NOVECIENTOS SETENTA Y SIETE CON 5 CENTAVOS</v>
          </cell>
        </row>
        <row r="30">
          <cell r="A30" t="str">
            <v/>
          </cell>
        </row>
        <row r="40">
          <cell r="A40" t="str">
            <v xml:space="preserve">UN MILLÓN DOSCIENTOS CINCUENTA MIL </v>
          </cell>
        </row>
        <row r="50">
          <cell r="A50" t="str">
            <v xml:space="preserve">UN MILLÓN DOSCIENTOS CINCUENTA MIL </v>
          </cell>
        </row>
        <row r="60">
          <cell r="A60" t="str">
            <v xml:space="preserve">UN MILLÓN DOSCIENTOS CINCUENTA MIL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3"/>
  <sheetViews>
    <sheetView showGridLines="0" tabSelected="1" view="pageBreakPreview" topLeftCell="A4" zoomScale="60" zoomScaleNormal="100" workbookViewId="0">
      <selection activeCell="N76" sqref="N76"/>
    </sheetView>
  </sheetViews>
  <sheetFormatPr baseColWidth="10" defaultColWidth="11.453125" defaultRowHeight="12.5" x14ac:dyDescent="0.25"/>
  <cols>
    <col min="1" max="1" width="2.81640625" customWidth="1"/>
    <col min="2" max="2" width="3.7265625" customWidth="1"/>
    <col min="3" max="3" width="7.54296875" style="5" bestFit="1" customWidth="1"/>
    <col min="4" max="4" width="54.1796875" style="5" customWidth="1"/>
    <col min="5" max="5" width="10" style="6" customWidth="1"/>
    <col min="6" max="6" width="10.54296875" style="7" customWidth="1"/>
    <col min="7" max="7" width="14.7265625" style="7" customWidth="1"/>
    <col min="8" max="8" width="14.1796875" style="8" customWidth="1"/>
    <col min="9" max="9" width="15.1796875" style="8" customWidth="1"/>
    <col min="10" max="10" width="13" style="8" bestFit="1" customWidth="1"/>
    <col min="11" max="11" width="3.7265625" style="9" customWidth="1"/>
    <col min="12" max="12" width="11.453125" style="98" hidden="1" customWidth="1"/>
  </cols>
  <sheetData>
    <row r="1" spans="1:256" ht="13" thickBot="1" x14ac:dyDescent="0.3"/>
    <row r="2" spans="1:256" s="2" customFormat="1" ht="12.75" customHeight="1" x14ac:dyDescent="0.3">
      <c r="B2" s="340" t="s">
        <v>0</v>
      </c>
      <c r="C2" s="341"/>
      <c r="D2" s="341"/>
      <c r="E2" s="341"/>
      <c r="F2" s="341"/>
      <c r="G2" s="341"/>
      <c r="H2" s="341"/>
      <c r="I2" s="341"/>
      <c r="J2" s="341"/>
      <c r="K2" s="342"/>
      <c r="L2" s="9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56" s="2" customFormat="1" ht="33" customHeight="1" x14ac:dyDescent="0.3">
      <c r="B3" s="343"/>
      <c r="C3" s="344"/>
      <c r="D3" s="344"/>
      <c r="E3" s="344"/>
      <c r="F3" s="344"/>
      <c r="G3" s="344"/>
      <c r="H3" s="344"/>
      <c r="I3" s="344"/>
      <c r="J3" s="3"/>
      <c r="K3" s="62"/>
      <c r="L3" s="9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56" s="1" customFormat="1" ht="12.75" customHeight="1" x14ac:dyDescent="0.3">
      <c r="B4" s="343"/>
      <c r="C4" s="344"/>
      <c r="D4" s="344"/>
      <c r="E4" s="344"/>
      <c r="F4" s="344"/>
      <c r="G4" s="344"/>
      <c r="H4" s="344"/>
      <c r="I4" s="344"/>
      <c r="J4" s="344"/>
      <c r="K4" s="345"/>
      <c r="L4" s="98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15.5" x14ac:dyDescent="0.3">
      <c r="B5" s="346" t="s">
        <v>1</v>
      </c>
      <c r="C5" s="347"/>
      <c r="D5" s="347"/>
      <c r="E5" s="347"/>
      <c r="F5" s="347"/>
      <c r="G5" s="347"/>
      <c r="H5" s="347"/>
      <c r="I5" s="347"/>
      <c r="J5" s="347"/>
      <c r="K5" s="348"/>
      <c r="L5" s="98"/>
      <c r="IN5" s="2"/>
      <c r="IO5" s="2"/>
      <c r="IP5" s="2"/>
      <c r="IQ5" s="2"/>
      <c r="IR5" s="2"/>
      <c r="IS5" s="2"/>
      <c r="IT5" s="2"/>
      <c r="IU5" s="2"/>
      <c r="IV5" s="2"/>
    </row>
    <row r="6" spans="1:256" s="2" customFormat="1" ht="13.5" thickBot="1" x14ac:dyDescent="0.35">
      <c r="B6" s="349"/>
      <c r="C6" s="350"/>
      <c r="D6" s="350"/>
      <c r="E6" s="350"/>
      <c r="F6" s="350"/>
      <c r="G6" s="350"/>
      <c r="H6" s="350"/>
      <c r="I6" s="350"/>
      <c r="J6" s="350"/>
      <c r="K6" s="351"/>
      <c r="L6" s="9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</row>
    <row r="7" spans="1:256" s="10" customFormat="1" ht="13" thickBot="1" x14ac:dyDescent="0.3">
      <c r="B7" s="89"/>
      <c r="C7" s="352"/>
      <c r="D7" s="352"/>
      <c r="E7" s="352"/>
      <c r="F7" s="352"/>
      <c r="G7" s="352"/>
      <c r="H7" s="352"/>
      <c r="I7" s="352"/>
      <c r="J7" s="352"/>
      <c r="K7" s="90"/>
      <c r="L7" s="98"/>
    </row>
    <row r="8" spans="1:256" s="10" customFormat="1" ht="25.5" customHeight="1" thickBot="1" x14ac:dyDescent="0.3">
      <c r="B8" s="11"/>
      <c r="C8" s="13" t="s">
        <v>2</v>
      </c>
      <c r="D8" s="13" t="s">
        <v>3</v>
      </c>
      <c r="E8" s="14" t="s">
        <v>4</v>
      </c>
      <c r="F8" s="15" t="s">
        <v>5</v>
      </c>
      <c r="G8" s="16" t="s">
        <v>6</v>
      </c>
      <c r="H8" s="16" t="s">
        <v>7</v>
      </c>
      <c r="I8" s="16" t="s">
        <v>8</v>
      </c>
      <c r="J8" s="17" t="s">
        <v>9</v>
      </c>
      <c r="K8" s="63"/>
      <c r="L8" s="98"/>
    </row>
    <row r="9" spans="1:256" s="10" customFormat="1" ht="13.5" thickBot="1" x14ac:dyDescent="0.3">
      <c r="B9" s="11"/>
      <c r="C9" s="18"/>
      <c r="D9" s="19"/>
      <c r="E9" s="20"/>
      <c r="F9" s="21"/>
      <c r="G9" s="22"/>
      <c r="H9" s="22"/>
      <c r="I9" s="22"/>
      <c r="J9" s="23"/>
      <c r="K9" s="63"/>
      <c r="L9" s="98"/>
    </row>
    <row r="10" spans="1:256" s="10" customFormat="1" ht="13.5" thickBot="1" x14ac:dyDescent="0.3">
      <c r="B10" s="11"/>
      <c r="C10" s="24">
        <v>1</v>
      </c>
      <c r="D10" s="299" t="s">
        <v>10</v>
      </c>
      <c r="E10" s="300"/>
      <c r="F10" s="300"/>
      <c r="G10" s="300"/>
      <c r="H10" s="301"/>
      <c r="I10" s="25">
        <f>SUM(H11:H11)</f>
        <v>0</v>
      </c>
      <c r="J10" s="26" t="e">
        <f>I10/$I$64</f>
        <v>#DIV/0!</v>
      </c>
      <c r="K10" s="63"/>
      <c r="L10" s="98"/>
    </row>
    <row r="11" spans="1:256" s="30" customFormat="1" ht="13" thickBot="1" x14ac:dyDescent="0.3">
      <c r="A11" s="30" t="s">
        <v>11</v>
      </c>
      <c r="B11" s="27"/>
      <c r="C11" s="253" t="s">
        <v>12</v>
      </c>
      <c r="D11" s="254" t="s">
        <v>13</v>
      </c>
      <c r="E11" s="255" t="s">
        <v>14</v>
      </c>
      <c r="F11" s="256">
        <v>1</v>
      </c>
      <c r="G11" s="98"/>
      <c r="H11" s="28">
        <f>F11*G11</f>
        <v>0</v>
      </c>
      <c r="I11" s="257"/>
      <c r="J11" s="258"/>
      <c r="K11" s="64"/>
      <c r="L11" s="98"/>
    </row>
    <row r="12" spans="1:256" s="10" customFormat="1" ht="13.5" thickBot="1" x14ac:dyDescent="0.3">
      <c r="B12" s="11"/>
      <c r="C12" s="31" t="s">
        <v>15</v>
      </c>
      <c r="D12" s="299" t="s">
        <v>16</v>
      </c>
      <c r="E12" s="300"/>
      <c r="F12" s="300"/>
      <c r="G12" s="300"/>
      <c r="H12" s="301"/>
      <c r="I12" s="25">
        <f>SUM(H13:H20)</f>
        <v>0</v>
      </c>
      <c r="J12" s="26" t="e">
        <f>I12/$I$64</f>
        <v>#DIV/0!</v>
      </c>
      <c r="K12" s="63"/>
      <c r="L12" s="98"/>
    </row>
    <row r="13" spans="1:256" s="10" customFormat="1" ht="37.5" x14ac:dyDescent="0.25">
      <c r="B13" s="11"/>
      <c r="C13" s="259" t="s">
        <v>17</v>
      </c>
      <c r="D13" s="254" t="s">
        <v>18</v>
      </c>
      <c r="E13" s="260" t="s">
        <v>14</v>
      </c>
      <c r="F13" s="256">
        <v>1</v>
      </c>
      <c r="G13" s="261"/>
      <c r="H13" s="28">
        <f t="shared" ref="H13" si="0">F13*G13</f>
        <v>0</v>
      </c>
      <c r="I13" s="261"/>
      <c r="J13" s="262"/>
      <c r="K13" s="63"/>
      <c r="L13" s="98"/>
    </row>
    <row r="14" spans="1:256" s="10" customFormat="1" x14ac:dyDescent="0.25">
      <c r="B14" s="11"/>
      <c r="C14" s="259" t="s">
        <v>19</v>
      </c>
      <c r="D14" s="254" t="s">
        <v>20</v>
      </c>
      <c r="E14" s="260" t="s">
        <v>14</v>
      </c>
      <c r="F14" s="256">
        <v>1</v>
      </c>
      <c r="G14" s="261"/>
      <c r="H14" s="28">
        <f t="shared" ref="H14:H15" si="1">F14*G14</f>
        <v>0</v>
      </c>
      <c r="I14" s="261"/>
      <c r="J14" s="262"/>
      <c r="K14" s="63"/>
      <c r="L14" s="98"/>
    </row>
    <row r="15" spans="1:256" s="10" customFormat="1" x14ac:dyDescent="0.25">
      <c r="B15" s="11"/>
      <c r="C15" s="259" t="s">
        <v>21</v>
      </c>
      <c r="D15" s="254" t="s">
        <v>22</v>
      </c>
      <c r="E15" s="260" t="s">
        <v>23</v>
      </c>
      <c r="F15" s="256">
        <v>71</v>
      </c>
      <c r="G15" s="261"/>
      <c r="H15" s="28">
        <f t="shared" si="1"/>
        <v>0</v>
      </c>
      <c r="I15" s="261"/>
      <c r="J15" s="262"/>
      <c r="K15" s="63"/>
      <c r="L15" s="98"/>
    </row>
    <row r="16" spans="1:256" s="10" customFormat="1" ht="25" x14ac:dyDescent="0.25">
      <c r="B16" s="11"/>
      <c r="C16" s="259" t="s">
        <v>24</v>
      </c>
      <c r="D16" s="254" t="s">
        <v>25</v>
      </c>
      <c r="E16" s="260" t="s">
        <v>23</v>
      </c>
      <c r="F16" s="256">
        <v>40</v>
      </c>
      <c r="G16" s="261"/>
      <c r="H16" s="28">
        <f t="shared" ref="H16:H17" si="2">F16*G16</f>
        <v>0</v>
      </c>
      <c r="I16" s="261"/>
      <c r="J16" s="262"/>
      <c r="K16" s="63"/>
      <c r="L16" s="98"/>
    </row>
    <row r="17" spans="2:12" s="10" customFormat="1" ht="25" x14ac:dyDescent="0.25">
      <c r="B17" s="11"/>
      <c r="C17" s="259" t="s">
        <v>26</v>
      </c>
      <c r="D17" s="254" t="s">
        <v>27</v>
      </c>
      <c r="E17" s="260" t="s">
        <v>23</v>
      </c>
      <c r="F17" s="256">
        <v>12</v>
      </c>
      <c r="G17" s="261"/>
      <c r="H17" s="28">
        <f t="shared" si="2"/>
        <v>0</v>
      </c>
      <c r="I17" s="261"/>
      <c r="J17" s="262"/>
      <c r="K17" s="63"/>
      <c r="L17" s="98"/>
    </row>
    <row r="18" spans="2:12" s="10" customFormat="1" ht="25" x14ac:dyDescent="0.25">
      <c r="B18" s="11"/>
      <c r="C18" s="259" t="s">
        <v>28</v>
      </c>
      <c r="D18" s="254" t="s">
        <v>29</v>
      </c>
      <c r="E18" s="260" t="s">
        <v>23</v>
      </c>
      <c r="F18" s="256">
        <v>27</v>
      </c>
      <c r="G18" s="261"/>
      <c r="H18" s="28">
        <f t="shared" ref="H18:H20" si="3">F18*G18</f>
        <v>0</v>
      </c>
      <c r="I18" s="261"/>
      <c r="J18" s="262"/>
      <c r="K18" s="63"/>
      <c r="L18" s="98"/>
    </row>
    <row r="19" spans="2:12" s="10" customFormat="1" ht="25" x14ac:dyDescent="0.25">
      <c r="B19" s="11"/>
      <c r="C19" s="259" t="s">
        <v>30</v>
      </c>
      <c r="D19" s="254" t="s">
        <v>31</v>
      </c>
      <c r="E19" s="260" t="s">
        <v>32</v>
      </c>
      <c r="F19" s="256">
        <v>8</v>
      </c>
      <c r="G19" s="261"/>
      <c r="H19" s="28">
        <f t="shared" ref="H19" si="4">F19*G19</f>
        <v>0</v>
      </c>
      <c r="I19" s="261"/>
      <c r="J19" s="262"/>
      <c r="K19" s="63"/>
      <c r="L19" s="98"/>
    </row>
    <row r="20" spans="2:12" s="10" customFormat="1" ht="13" thickBot="1" x14ac:dyDescent="0.3">
      <c r="B20" s="11"/>
      <c r="C20" s="259" t="s">
        <v>33</v>
      </c>
      <c r="D20" s="254" t="s">
        <v>34</v>
      </c>
      <c r="E20" s="260" t="s">
        <v>32</v>
      </c>
      <c r="F20" s="256">
        <v>1</v>
      </c>
      <c r="G20" s="294"/>
      <c r="H20" s="28">
        <f t="shared" si="3"/>
        <v>0</v>
      </c>
      <c r="I20" s="261"/>
      <c r="J20" s="262"/>
      <c r="K20" s="63"/>
      <c r="L20" s="98"/>
    </row>
    <row r="21" spans="2:12" s="10" customFormat="1" ht="13.5" thickBot="1" x14ac:dyDescent="0.3">
      <c r="B21" s="11"/>
      <c r="C21" s="31" t="s">
        <v>35</v>
      </c>
      <c r="D21" s="299" t="s">
        <v>36</v>
      </c>
      <c r="E21" s="300"/>
      <c r="F21" s="300"/>
      <c r="G21" s="300"/>
      <c r="H21" s="301"/>
      <c r="I21" s="25">
        <f>SUM(H23:H29)</f>
        <v>0</v>
      </c>
      <c r="J21" s="26" t="e">
        <f>I21/$I$64</f>
        <v>#DIV/0!</v>
      </c>
      <c r="K21" s="63"/>
      <c r="L21" s="98"/>
    </row>
    <row r="22" spans="2:12" s="10" customFormat="1" ht="13" x14ac:dyDescent="0.25">
      <c r="B22" s="11"/>
      <c r="C22" s="259"/>
      <c r="D22" s="279" t="s">
        <v>37</v>
      </c>
      <c r="E22" s="57"/>
      <c r="F22" s="256"/>
      <c r="G22" s="261"/>
      <c r="H22" s="28"/>
      <c r="I22" s="261"/>
      <c r="J22" s="262"/>
      <c r="K22" s="63"/>
      <c r="L22" s="98"/>
    </row>
    <row r="23" spans="2:12" s="10" customFormat="1" ht="25" x14ac:dyDescent="0.25">
      <c r="B23" s="11"/>
      <c r="C23" s="259" t="s">
        <v>38</v>
      </c>
      <c r="D23" s="254" t="s">
        <v>39</v>
      </c>
      <c r="E23" s="260" t="s">
        <v>23</v>
      </c>
      <c r="F23" s="256">
        <v>12</v>
      </c>
      <c r="G23" s="261"/>
      <c r="H23" s="28">
        <f>F23*G23</f>
        <v>0</v>
      </c>
      <c r="I23" s="261"/>
      <c r="J23" s="262"/>
      <c r="K23" s="63"/>
      <c r="L23" s="98"/>
    </row>
    <row r="24" spans="2:12" s="10" customFormat="1" x14ac:dyDescent="0.25">
      <c r="B24" s="11"/>
      <c r="C24" s="259" t="s">
        <v>40</v>
      </c>
      <c r="D24" s="254" t="s">
        <v>41</v>
      </c>
      <c r="E24" s="57" t="s">
        <v>32</v>
      </c>
      <c r="F24" s="263">
        <v>3</v>
      </c>
      <c r="G24" s="261"/>
      <c r="H24" s="28">
        <f>F24*G24</f>
        <v>0</v>
      </c>
      <c r="I24" s="261"/>
      <c r="J24" s="262"/>
      <c r="K24" s="63"/>
      <c r="L24" s="98"/>
    </row>
    <row r="25" spans="2:12" s="10" customFormat="1" ht="13" x14ac:dyDescent="0.25">
      <c r="B25" s="11"/>
      <c r="C25" s="259"/>
      <c r="D25" s="279" t="s">
        <v>42</v>
      </c>
      <c r="E25" s="57"/>
      <c r="F25" s="293"/>
      <c r="G25" s="261"/>
      <c r="H25" s="28"/>
      <c r="I25" s="261"/>
      <c r="J25" s="262"/>
      <c r="K25" s="63"/>
      <c r="L25" s="98"/>
    </row>
    <row r="26" spans="2:12" s="10" customFormat="1" ht="25" x14ac:dyDescent="0.25">
      <c r="B26" s="11"/>
      <c r="C26" s="259" t="s">
        <v>43</v>
      </c>
      <c r="D26" s="254" t="s">
        <v>44</v>
      </c>
      <c r="E26" s="57" t="s">
        <v>23</v>
      </c>
      <c r="F26" s="263">
        <v>40</v>
      </c>
      <c r="G26" s="261"/>
      <c r="H26" s="28">
        <f>F26*G26</f>
        <v>0</v>
      </c>
      <c r="I26" s="261"/>
      <c r="J26" s="262"/>
      <c r="K26" s="63"/>
      <c r="L26" s="98"/>
    </row>
    <row r="27" spans="2:12" s="10" customFormat="1" ht="13" x14ac:dyDescent="0.25">
      <c r="B27" s="11"/>
      <c r="C27" s="259"/>
      <c r="D27" s="279" t="s">
        <v>45</v>
      </c>
      <c r="E27" s="57"/>
      <c r="F27" s="256"/>
      <c r="G27" s="261"/>
      <c r="H27" s="28"/>
      <c r="I27" s="261"/>
      <c r="J27" s="262"/>
      <c r="K27" s="63"/>
      <c r="L27" s="98"/>
    </row>
    <row r="28" spans="2:12" s="10" customFormat="1" ht="25" x14ac:dyDescent="0.25">
      <c r="B28" s="11"/>
      <c r="C28" s="259" t="s">
        <v>46</v>
      </c>
      <c r="D28" s="254" t="s">
        <v>44</v>
      </c>
      <c r="E28" s="57" t="s">
        <v>23</v>
      </c>
      <c r="F28" s="263">
        <v>31</v>
      </c>
      <c r="G28" s="261"/>
      <c r="H28" s="28">
        <f>F28*G28</f>
        <v>0</v>
      </c>
      <c r="I28" s="261"/>
      <c r="J28" s="262"/>
      <c r="K28" s="63"/>
      <c r="L28" s="98"/>
    </row>
    <row r="29" spans="2:12" s="10" customFormat="1" ht="25.5" thickBot="1" x14ac:dyDescent="0.3">
      <c r="B29" s="11"/>
      <c r="C29" s="259" t="s">
        <v>47</v>
      </c>
      <c r="D29" s="254" t="s">
        <v>48</v>
      </c>
      <c r="E29" s="57" t="s">
        <v>23</v>
      </c>
      <c r="F29" s="263">
        <v>30</v>
      </c>
      <c r="G29" s="261"/>
      <c r="H29" s="28">
        <f>F29*G29</f>
        <v>0</v>
      </c>
      <c r="I29" s="261"/>
      <c r="J29" s="262"/>
      <c r="K29" s="63"/>
      <c r="L29" s="98"/>
    </row>
    <row r="30" spans="2:12" s="10" customFormat="1" ht="13.5" thickBot="1" x14ac:dyDescent="0.3">
      <c r="B30" s="11"/>
      <c r="C30" s="31" t="s">
        <v>49</v>
      </c>
      <c r="D30" s="299" t="s">
        <v>50</v>
      </c>
      <c r="E30" s="300"/>
      <c r="F30" s="300"/>
      <c r="G30" s="300"/>
      <c r="H30" s="301"/>
      <c r="I30" s="25">
        <f>SUM(H32:H33)</f>
        <v>0</v>
      </c>
      <c r="J30" s="26" t="e">
        <f>I30/$I$64</f>
        <v>#DIV/0!</v>
      </c>
      <c r="K30" s="63"/>
      <c r="L30" s="98"/>
    </row>
    <row r="31" spans="2:12" s="10" customFormat="1" ht="13" x14ac:dyDescent="0.25">
      <c r="B31" s="11"/>
      <c r="C31" s="259"/>
      <c r="D31" s="279" t="s">
        <v>37</v>
      </c>
      <c r="E31" s="57"/>
      <c r="F31" s="256"/>
      <c r="G31" s="261"/>
      <c r="H31" s="28"/>
      <c r="I31" s="261"/>
      <c r="J31" s="262"/>
      <c r="K31" s="63"/>
      <c r="L31" s="98"/>
    </row>
    <row r="32" spans="2:12" s="10" customFormat="1" ht="13" x14ac:dyDescent="0.25">
      <c r="B32" s="11"/>
      <c r="C32" s="280" t="s">
        <v>51</v>
      </c>
      <c r="D32" s="279" t="s">
        <v>52</v>
      </c>
      <c r="E32" s="260"/>
      <c r="F32" s="263"/>
      <c r="G32" s="261"/>
      <c r="H32" s="28"/>
      <c r="I32" s="261"/>
      <c r="J32" s="262"/>
      <c r="K32" s="63"/>
      <c r="L32" s="98"/>
    </row>
    <row r="33" spans="2:12" s="10" customFormat="1" ht="26" thickBot="1" x14ac:dyDescent="0.3">
      <c r="B33" s="11"/>
      <c r="C33" s="259" t="s">
        <v>53</v>
      </c>
      <c r="D33" s="254" t="s">
        <v>54</v>
      </c>
      <c r="E33" s="260" t="s">
        <v>14</v>
      </c>
      <c r="F33" s="263">
        <v>1</v>
      </c>
      <c r="G33" s="261"/>
      <c r="H33" s="28">
        <f>F33*G33</f>
        <v>0</v>
      </c>
      <c r="I33" s="261"/>
      <c r="J33" s="262"/>
      <c r="K33" s="63"/>
      <c r="L33" s="98"/>
    </row>
    <row r="34" spans="2:12" s="10" customFormat="1" ht="13.5" thickBot="1" x14ac:dyDescent="0.3">
      <c r="B34" s="11"/>
      <c r="C34" s="31" t="s">
        <v>55</v>
      </c>
      <c r="D34" s="299" t="s">
        <v>56</v>
      </c>
      <c r="E34" s="300"/>
      <c r="F34" s="300"/>
      <c r="G34" s="300"/>
      <c r="H34" s="301"/>
      <c r="I34" s="25">
        <f>SUM(H36:H37)</f>
        <v>0</v>
      </c>
      <c r="J34" s="26" t="e">
        <f>I34/$I$64</f>
        <v>#DIV/0!</v>
      </c>
      <c r="K34" s="63"/>
      <c r="L34" s="98"/>
    </row>
    <row r="35" spans="2:12" s="10" customFormat="1" ht="13" x14ac:dyDescent="0.25">
      <c r="B35" s="11"/>
      <c r="C35" s="259"/>
      <c r="D35" s="279" t="s">
        <v>37</v>
      </c>
      <c r="E35" s="57"/>
      <c r="F35" s="256"/>
      <c r="G35" s="261"/>
      <c r="H35" s="28"/>
      <c r="I35" s="261"/>
      <c r="J35" s="262"/>
      <c r="K35" s="63"/>
      <c r="L35" s="98"/>
    </row>
    <row r="36" spans="2:12" s="10" customFormat="1" ht="25.5" x14ac:dyDescent="0.25">
      <c r="B36" s="11"/>
      <c r="C36" s="259" t="s">
        <v>57</v>
      </c>
      <c r="D36" s="250" t="s">
        <v>58</v>
      </c>
      <c r="E36" s="251" t="s">
        <v>32</v>
      </c>
      <c r="F36" s="264">
        <v>8</v>
      </c>
      <c r="G36" s="257"/>
      <c r="H36" s="28">
        <f t="shared" ref="H36:H37" si="5">F36*G36</f>
        <v>0</v>
      </c>
      <c r="I36" s="261"/>
      <c r="J36" s="262"/>
      <c r="K36" s="63"/>
      <c r="L36" s="98"/>
    </row>
    <row r="37" spans="2:12" s="10" customFormat="1" ht="25.5" thickBot="1" x14ac:dyDescent="0.3">
      <c r="B37" s="11"/>
      <c r="C37" s="259" t="s">
        <v>59</v>
      </c>
      <c r="D37" s="250" t="s">
        <v>60</v>
      </c>
      <c r="E37" s="251" t="s">
        <v>61</v>
      </c>
      <c r="F37" s="264">
        <v>3</v>
      </c>
      <c r="G37" s="257"/>
      <c r="H37" s="28">
        <f t="shared" si="5"/>
        <v>0</v>
      </c>
      <c r="I37" s="261"/>
      <c r="J37" s="262"/>
      <c r="K37" s="63"/>
      <c r="L37" s="98"/>
    </row>
    <row r="38" spans="2:12" s="10" customFormat="1" ht="13.5" thickBot="1" x14ac:dyDescent="0.3">
      <c r="B38" s="11"/>
      <c r="C38" s="31" t="s">
        <v>62</v>
      </c>
      <c r="D38" s="299" t="s">
        <v>63</v>
      </c>
      <c r="E38" s="300"/>
      <c r="F38" s="300"/>
      <c r="G38" s="300"/>
      <c r="H38" s="301"/>
      <c r="I38" s="25">
        <f>SUM(H40:H42)</f>
        <v>0</v>
      </c>
      <c r="J38" s="26" t="e">
        <f>I38/$I$64</f>
        <v>#DIV/0!</v>
      </c>
      <c r="K38" s="63"/>
      <c r="L38" s="98"/>
    </row>
    <row r="39" spans="2:12" s="10" customFormat="1" ht="13" x14ac:dyDescent="0.25">
      <c r="B39" s="11"/>
      <c r="C39" s="259"/>
      <c r="D39" s="279" t="s">
        <v>37</v>
      </c>
      <c r="E39" s="57"/>
      <c r="F39" s="256"/>
      <c r="G39" s="261"/>
      <c r="H39" s="28"/>
      <c r="I39" s="261"/>
      <c r="J39" s="262"/>
      <c r="K39" s="63"/>
      <c r="L39" s="98"/>
    </row>
    <row r="40" spans="2:12" s="10" customFormat="1" ht="25.5" x14ac:dyDescent="0.25">
      <c r="B40" s="11"/>
      <c r="C40" s="259" t="s">
        <v>64</v>
      </c>
      <c r="D40" s="250" t="s">
        <v>65</v>
      </c>
      <c r="E40" s="251" t="s">
        <v>23</v>
      </c>
      <c r="F40" s="264">
        <v>12</v>
      </c>
      <c r="G40" s="257"/>
      <c r="H40" s="28">
        <f t="shared" ref="H40" si="6">F40*G40</f>
        <v>0</v>
      </c>
      <c r="I40" s="261"/>
      <c r="J40" s="262"/>
      <c r="K40" s="63"/>
      <c r="L40" s="98"/>
    </row>
    <row r="41" spans="2:12" s="10" customFormat="1" ht="50.5" x14ac:dyDescent="0.25">
      <c r="B41" s="11"/>
      <c r="C41" s="259" t="s">
        <v>66</v>
      </c>
      <c r="D41" s="250" t="s">
        <v>67</v>
      </c>
      <c r="E41" s="251" t="s">
        <v>23</v>
      </c>
      <c r="F41" s="264">
        <v>40</v>
      </c>
      <c r="G41" s="257"/>
      <c r="H41" s="28">
        <f t="shared" ref="H41" si="7">F41*G41</f>
        <v>0</v>
      </c>
      <c r="I41" s="261"/>
      <c r="J41" s="262"/>
      <c r="K41" s="63"/>
      <c r="L41" s="98"/>
    </row>
    <row r="42" spans="2:12" s="10" customFormat="1" ht="38.5" thickBot="1" x14ac:dyDescent="0.3">
      <c r="B42" s="11"/>
      <c r="C42" s="259" t="s">
        <v>68</v>
      </c>
      <c r="D42" s="250" t="s">
        <v>69</v>
      </c>
      <c r="E42" s="251" t="s">
        <v>61</v>
      </c>
      <c r="F42" s="264">
        <v>30</v>
      </c>
      <c r="G42" s="257"/>
      <c r="H42" s="28">
        <f>F42*G42</f>
        <v>0</v>
      </c>
      <c r="I42" s="261"/>
      <c r="J42" s="262"/>
      <c r="K42" s="63"/>
      <c r="L42" s="98"/>
    </row>
    <row r="43" spans="2:12" s="10" customFormat="1" ht="13.5" thickBot="1" x14ac:dyDescent="0.3">
      <c r="B43" s="11"/>
      <c r="C43" s="31" t="s">
        <v>70</v>
      </c>
      <c r="D43" s="299" t="s">
        <v>71</v>
      </c>
      <c r="E43" s="300"/>
      <c r="F43" s="300"/>
      <c r="G43" s="300"/>
      <c r="H43" s="301"/>
      <c r="I43" s="25">
        <f>SUM(H44:H45)</f>
        <v>0</v>
      </c>
      <c r="J43" s="26" t="e">
        <f>I43/$I$64</f>
        <v>#DIV/0!</v>
      </c>
      <c r="K43" s="63"/>
      <c r="L43" s="98"/>
    </row>
    <row r="44" spans="2:12" s="10" customFormat="1" ht="37.5" x14ac:dyDescent="0.25">
      <c r="B44" s="11"/>
      <c r="C44" s="259" t="s">
        <v>72</v>
      </c>
      <c r="D44" s="254" t="s">
        <v>73</v>
      </c>
      <c r="E44" s="251" t="s">
        <v>61</v>
      </c>
      <c r="F44" s="264">
        <v>25</v>
      </c>
      <c r="G44" s="257"/>
      <c r="H44" s="265">
        <f t="shared" ref="H44" si="8">F44*G44</f>
        <v>0</v>
      </c>
      <c r="I44" s="261"/>
      <c r="J44" s="262"/>
      <c r="K44" s="63"/>
      <c r="L44" s="98"/>
    </row>
    <row r="45" spans="2:12" s="10" customFormat="1" ht="38" thickBot="1" x14ac:dyDescent="0.3">
      <c r="B45" s="11"/>
      <c r="C45" s="259" t="s">
        <v>74</v>
      </c>
      <c r="D45" s="254" t="s">
        <v>75</v>
      </c>
      <c r="E45" s="251" t="s">
        <v>32</v>
      </c>
      <c r="F45" s="264">
        <v>1</v>
      </c>
      <c r="G45" s="257"/>
      <c r="H45" s="265">
        <f t="shared" ref="H45" si="9">F45*G45</f>
        <v>0</v>
      </c>
      <c r="I45" s="261"/>
      <c r="J45" s="262"/>
      <c r="K45" s="63"/>
      <c r="L45" s="98"/>
    </row>
    <row r="46" spans="2:12" s="10" customFormat="1" ht="13" customHeight="1" thickBot="1" x14ac:dyDescent="0.3">
      <c r="B46" s="11"/>
      <c r="C46" s="31" t="s">
        <v>76</v>
      </c>
      <c r="D46" s="299" t="s">
        <v>77</v>
      </c>
      <c r="E46" s="300"/>
      <c r="F46" s="300"/>
      <c r="G46" s="300"/>
      <c r="H46" s="301"/>
      <c r="I46" s="25">
        <f>SUM(H47)</f>
        <v>0</v>
      </c>
      <c r="J46" s="26" t="e">
        <f>I46/I64</f>
        <v>#DIV/0!</v>
      </c>
      <c r="K46" s="63"/>
      <c r="L46" s="98"/>
    </row>
    <row r="47" spans="2:12" s="10" customFormat="1" ht="25.5" thickBot="1" x14ac:dyDescent="0.3">
      <c r="B47" s="11"/>
      <c r="C47" s="259" t="s">
        <v>78</v>
      </c>
      <c r="D47" s="290" t="s">
        <v>79</v>
      </c>
      <c r="E47" s="251" t="s">
        <v>14</v>
      </c>
      <c r="F47" s="264">
        <v>1</v>
      </c>
      <c r="G47" s="257"/>
      <c r="H47" s="265">
        <f t="shared" ref="H47" si="10">F47*G47</f>
        <v>0</v>
      </c>
      <c r="I47" s="261"/>
      <c r="J47" s="262"/>
      <c r="K47" s="63"/>
      <c r="L47" s="98"/>
    </row>
    <row r="48" spans="2:12" s="10" customFormat="1" ht="13.5" thickBot="1" x14ac:dyDescent="0.3">
      <c r="B48" s="11"/>
      <c r="C48" s="31" t="s">
        <v>80</v>
      </c>
      <c r="D48" s="299" t="s">
        <v>81</v>
      </c>
      <c r="E48" s="300"/>
      <c r="F48" s="300"/>
      <c r="G48" s="300"/>
      <c r="H48" s="301"/>
      <c r="I48" s="25">
        <f>SUM(H49:H59)</f>
        <v>0</v>
      </c>
      <c r="J48" s="26" t="e">
        <f>I48/$I$64</f>
        <v>#DIV/0!</v>
      </c>
      <c r="K48" s="63"/>
      <c r="L48" s="98"/>
    </row>
    <row r="49" spans="2:12" s="10" customFormat="1" ht="13" x14ac:dyDescent="0.25">
      <c r="B49" s="11"/>
      <c r="C49" s="259"/>
      <c r="D49" s="279" t="s">
        <v>45</v>
      </c>
      <c r="E49" s="57"/>
      <c r="F49" s="256"/>
      <c r="G49" s="261"/>
      <c r="H49" s="28"/>
      <c r="I49" s="261"/>
      <c r="J49" s="262"/>
      <c r="K49" s="63"/>
      <c r="L49" s="98"/>
    </row>
    <row r="50" spans="2:12" s="10" customFormat="1" ht="38" x14ac:dyDescent="0.25">
      <c r="B50" s="11"/>
      <c r="C50" s="259" t="s">
        <v>82</v>
      </c>
      <c r="D50" s="250" t="s">
        <v>83</v>
      </c>
      <c r="E50" s="251" t="s">
        <v>23</v>
      </c>
      <c r="F50" s="264">
        <v>30</v>
      </c>
      <c r="G50" s="257"/>
      <c r="H50" s="28">
        <f t="shared" ref="H50:H54" si="11">F50*G50</f>
        <v>0</v>
      </c>
      <c r="I50" s="261"/>
      <c r="J50" s="262"/>
      <c r="K50" s="63"/>
      <c r="L50" s="98"/>
    </row>
    <row r="51" spans="2:12" s="10" customFormat="1" x14ac:dyDescent="0.25">
      <c r="B51" s="11"/>
      <c r="C51" s="259" t="s">
        <v>84</v>
      </c>
      <c r="D51" s="254" t="s">
        <v>85</v>
      </c>
      <c r="E51" s="251" t="s">
        <v>23</v>
      </c>
      <c r="F51" s="264">
        <v>31</v>
      </c>
      <c r="G51" s="257"/>
      <c r="H51" s="265">
        <f t="shared" si="11"/>
        <v>0</v>
      </c>
      <c r="I51" s="261"/>
      <c r="J51" s="262"/>
      <c r="K51" s="63"/>
      <c r="L51" s="98"/>
    </row>
    <row r="52" spans="2:12" s="10" customFormat="1" ht="25" x14ac:dyDescent="0.25">
      <c r="B52" s="11"/>
      <c r="C52" s="259" t="s">
        <v>86</v>
      </c>
      <c r="D52" s="254" t="s">
        <v>87</v>
      </c>
      <c r="E52" s="251" t="s">
        <v>32</v>
      </c>
      <c r="F52" s="264">
        <v>4</v>
      </c>
      <c r="G52" s="257"/>
      <c r="H52" s="265">
        <f t="shared" si="11"/>
        <v>0</v>
      </c>
      <c r="I52" s="261"/>
      <c r="J52" s="262"/>
      <c r="K52" s="63"/>
      <c r="L52" s="98"/>
    </row>
    <row r="53" spans="2:12" s="10" customFormat="1" ht="25" x14ac:dyDescent="0.25">
      <c r="B53" s="11"/>
      <c r="C53" s="259" t="s">
        <v>88</v>
      </c>
      <c r="D53" s="254" t="s">
        <v>89</v>
      </c>
      <c r="E53" s="251" t="s">
        <v>14</v>
      </c>
      <c r="F53" s="264">
        <v>1</v>
      </c>
      <c r="G53" s="257"/>
      <c r="H53" s="265">
        <f t="shared" si="11"/>
        <v>0</v>
      </c>
      <c r="I53" s="261"/>
      <c r="J53" s="262"/>
      <c r="K53" s="63"/>
      <c r="L53" s="98"/>
    </row>
    <row r="54" spans="2:12" s="10" customFormat="1" ht="50.5" x14ac:dyDescent="0.25">
      <c r="B54" s="11"/>
      <c r="C54" s="259" t="s">
        <v>90</v>
      </c>
      <c r="D54" s="254" t="s">
        <v>91</v>
      </c>
      <c r="E54" s="251" t="s">
        <v>23</v>
      </c>
      <c r="F54" s="264">
        <v>31</v>
      </c>
      <c r="G54" s="257"/>
      <c r="H54" s="265">
        <f t="shared" si="11"/>
        <v>0</v>
      </c>
      <c r="I54" s="261"/>
      <c r="J54" s="262"/>
      <c r="K54" s="63"/>
      <c r="L54" s="98"/>
    </row>
    <row r="55" spans="2:12" s="10" customFormat="1" ht="13" x14ac:dyDescent="0.25">
      <c r="B55" s="11"/>
      <c r="C55" s="259"/>
      <c r="D55" s="279" t="s">
        <v>37</v>
      </c>
      <c r="E55" s="57"/>
      <c r="F55" s="256"/>
      <c r="G55" s="261"/>
      <c r="H55" s="28"/>
      <c r="I55" s="261"/>
      <c r="J55" s="262"/>
      <c r="K55" s="63"/>
      <c r="L55" s="98"/>
    </row>
    <row r="56" spans="2:12" s="10" customFormat="1" x14ac:dyDescent="0.25">
      <c r="B56" s="11"/>
      <c r="C56" s="259" t="s">
        <v>92</v>
      </c>
      <c r="D56" s="254" t="s">
        <v>85</v>
      </c>
      <c r="E56" s="251" t="s">
        <v>23</v>
      </c>
      <c r="F56" s="264">
        <v>40</v>
      </c>
      <c r="G56" s="257"/>
      <c r="H56" s="265">
        <f t="shared" ref="H56:H59" si="12">F56*G56</f>
        <v>0</v>
      </c>
      <c r="I56" s="261"/>
      <c r="J56" s="262"/>
      <c r="K56" s="63"/>
      <c r="L56" s="98"/>
    </row>
    <row r="57" spans="2:12" s="10" customFormat="1" ht="25" x14ac:dyDescent="0.25">
      <c r="B57" s="11"/>
      <c r="C57" s="259" t="s">
        <v>93</v>
      </c>
      <c r="D57" s="254" t="s">
        <v>87</v>
      </c>
      <c r="E57" s="251" t="s">
        <v>32</v>
      </c>
      <c r="F57" s="264">
        <v>1</v>
      </c>
      <c r="G57" s="257"/>
      <c r="H57" s="265">
        <f t="shared" si="12"/>
        <v>0</v>
      </c>
      <c r="I57" s="261"/>
      <c r="J57" s="262"/>
      <c r="K57" s="63"/>
      <c r="L57" s="98"/>
    </row>
    <row r="58" spans="2:12" s="10" customFormat="1" ht="25" x14ac:dyDescent="0.25">
      <c r="B58" s="11"/>
      <c r="C58" s="259" t="s">
        <v>94</v>
      </c>
      <c r="D58" s="254" t="s">
        <v>89</v>
      </c>
      <c r="E58" s="251" t="s">
        <v>14</v>
      </c>
      <c r="F58" s="264">
        <v>1</v>
      </c>
      <c r="G58" s="257"/>
      <c r="H58" s="265">
        <f t="shared" si="12"/>
        <v>0</v>
      </c>
      <c r="I58" s="261"/>
      <c r="J58" s="262"/>
      <c r="K58" s="63"/>
      <c r="L58" s="98"/>
    </row>
    <row r="59" spans="2:12" s="10" customFormat="1" ht="51" thickBot="1" x14ac:dyDescent="0.3">
      <c r="B59" s="11"/>
      <c r="C59" s="259" t="s">
        <v>95</v>
      </c>
      <c r="D59" s="254" t="s">
        <v>91</v>
      </c>
      <c r="E59" s="251" t="s">
        <v>23</v>
      </c>
      <c r="F59" s="264">
        <v>40</v>
      </c>
      <c r="G59" s="257"/>
      <c r="H59" s="265">
        <f t="shared" si="12"/>
        <v>0</v>
      </c>
      <c r="I59" s="261"/>
      <c r="J59" s="262"/>
      <c r="K59" s="63"/>
      <c r="L59" s="98"/>
    </row>
    <row r="60" spans="2:12" s="10" customFormat="1" ht="13.5" thickBot="1" x14ac:dyDescent="0.3">
      <c r="B60" s="11"/>
      <c r="C60" s="31" t="s">
        <v>96</v>
      </c>
      <c r="D60" s="299" t="s">
        <v>97</v>
      </c>
      <c r="E60" s="300"/>
      <c r="F60" s="300"/>
      <c r="G60" s="300"/>
      <c r="H60" s="301"/>
      <c r="I60" s="25">
        <f>SUM(H61:H62)</f>
        <v>0</v>
      </c>
      <c r="J60" s="26" t="e">
        <f>I60/$I$64</f>
        <v>#DIV/0!</v>
      </c>
      <c r="K60" s="63"/>
      <c r="L60" s="98"/>
    </row>
    <row r="61" spans="2:12" s="10" customFormat="1" x14ac:dyDescent="0.25">
      <c r="B61" s="11"/>
      <c r="C61" s="259" t="s">
        <v>98</v>
      </c>
      <c r="D61" s="254" t="s">
        <v>99</v>
      </c>
      <c r="E61" s="251" t="s">
        <v>100</v>
      </c>
      <c r="F61" s="264">
        <v>2</v>
      </c>
      <c r="G61" s="257"/>
      <c r="H61" s="265">
        <f>F61*G61</f>
        <v>0</v>
      </c>
      <c r="I61" s="261"/>
      <c r="J61" s="262"/>
      <c r="K61" s="63"/>
      <c r="L61" s="98"/>
    </row>
    <row r="62" spans="2:12" s="10" customFormat="1" x14ac:dyDescent="0.25">
      <c r="B62" s="11"/>
      <c r="C62" s="259" t="s">
        <v>98</v>
      </c>
      <c r="D62" s="254" t="s">
        <v>101</v>
      </c>
      <c r="E62" s="251" t="s">
        <v>14</v>
      </c>
      <c r="F62" s="264">
        <v>1</v>
      </c>
      <c r="G62" s="257"/>
      <c r="H62" s="265">
        <f>F62*G62</f>
        <v>0</v>
      </c>
      <c r="I62" s="261"/>
      <c r="J62" s="262"/>
      <c r="K62" s="63"/>
      <c r="L62" s="98"/>
    </row>
    <row r="63" spans="2:12" s="10" customFormat="1" ht="13" thickBot="1" x14ac:dyDescent="0.3">
      <c r="B63" s="11"/>
      <c r="D63" s="30"/>
      <c r="E63" s="59"/>
      <c r="F63" s="60"/>
      <c r="G63" s="61"/>
      <c r="H63" s="68"/>
      <c r="I63" s="35"/>
      <c r="J63" s="58"/>
      <c r="K63" s="63"/>
      <c r="L63" s="98"/>
    </row>
    <row r="64" spans="2:12" s="10" customFormat="1" ht="16" thickBot="1" x14ac:dyDescent="0.3">
      <c r="B64" s="11"/>
      <c r="C64" s="327" t="s">
        <v>102</v>
      </c>
      <c r="D64" s="328"/>
      <c r="E64" s="328"/>
      <c r="F64" s="328"/>
      <c r="G64" s="328"/>
      <c r="H64" s="329"/>
      <c r="I64" s="32">
        <f>SUM(I10:I62)</f>
        <v>0</v>
      </c>
      <c r="J64" s="33" t="e">
        <f>SUM(J10:J60)</f>
        <v>#DIV/0!</v>
      </c>
      <c r="K64" s="63"/>
      <c r="L64" s="98"/>
    </row>
    <row r="65" spans="2:12" s="10" customFormat="1" ht="16" thickBot="1" x14ac:dyDescent="0.3">
      <c r="B65" s="11"/>
      <c r="C65" s="65"/>
      <c r="D65" s="65"/>
      <c r="E65" s="65"/>
      <c r="F65" s="65"/>
      <c r="G65" s="65"/>
      <c r="H65" s="65"/>
      <c r="I65" s="66"/>
      <c r="J65" s="67"/>
      <c r="K65" s="63"/>
      <c r="L65" s="98"/>
    </row>
    <row r="66" spans="2:12" s="10" customFormat="1" ht="12.75" customHeight="1" thickBot="1" x14ac:dyDescent="0.3">
      <c r="B66" s="11"/>
      <c r="C66" s="266" t="s">
        <v>103</v>
      </c>
      <c r="D66" s="70" t="s">
        <v>102</v>
      </c>
      <c r="E66" s="71"/>
      <c r="F66" s="71"/>
      <c r="G66" s="71"/>
      <c r="H66" s="72"/>
      <c r="I66" s="73">
        <f>+I64</f>
        <v>0</v>
      </c>
      <c r="J66" s="34"/>
      <c r="K66" s="63"/>
      <c r="L66" s="98"/>
    </row>
    <row r="67" spans="2:12" s="10" customFormat="1" ht="12.75" customHeight="1" thickBot="1" x14ac:dyDescent="0.3">
      <c r="B67" s="11"/>
      <c r="C67" s="267"/>
      <c r="D67" s="74" t="s">
        <v>104</v>
      </c>
      <c r="E67" s="75" t="s">
        <v>105</v>
      </c>
      <c r="F67" s="76"/>
      <c r="G67" s="330"/>
      <c r="H67" s="331"/>
      <c r="I67" s="77">
        <f>I66*$F$67%</f>
        <v>0</v>
      </c>
      <c r="J67" s="34"/>
      <c r="K67" s="63"/>
      <c r="L67" s="98"/>
    </row>
    <row r="68" spans="2:12" s="10" customFormat="1" ht="12.75" customHeight="1" thickBot="1" x14ac:dyDescent="0.3">
      <c r="B68" s="11"/>
      <c r="C68" s="266" t="s">
        <v>106</v>
      </c>
      <c r="D68" s="312" t="s">
        <v>107</v>
      </c>
      <c r="E68" s="313"/>
      <c r="F68" s="313"/>
      <c r="G68" s="313"/>
      <c r="H68" s="313"/>
      <c r="I68" s="73">
        <f>SUM(I66:I67)</f>
        <v>0</v>
      </c>
      <c r="J68" s="34"/>
      <c r="K68" s="63"/>
      <c r="L68" s="98"/>
    </row>
    <row r="69" spans="2:12" s="10" customFormat="1" ht="12.75" customHeight="1" x14ac:dyDescent="0.25">
      <c r="B69" s="11"/>
      <c r="C69" s="267"/>
      <c r="D69" s="74" t="s">
        <v>108</v>
      </c>
      <c r="E69" s="78" t="s">
        <v>105</v>
      </c>
      <c r="F69" s="79"/>
      <c r="G69" s="332"/>
      <c r="H69" s="333"/>
      <c r="I69" s="80">
        <f>I68*$F$69%</f>
        <v>0</v>
      </c>
      <c r="J69" s="34"/>
      <c r="K69" s="63"/>
      <c r="L69" s="98"/>
    </row>
    <row r="70" spans="2:12" s="10" customFormat="1" ht="12.75" customHeight="1" thickBot="1" x14ac:dyDescent="0.3">
      <c r="B70" s="11"/>
      <c r="C70" s="267"/>
      <c r="D70" s="268" t="s">
        <v>109</v>
      </c>
      <c r="E70" s="269" t="s">
        <v>105</v>
      </c>
      <c r="F70" s="270"/>
      <c r="G70" s="334"/>
      <c r="H70" s="335"/>
      <c r="I70" s="271">
        <f>I68*$F$70%</f>
        <v>0</v>
      </c>
      <c r="J70" s="34"/>
      <c r="K70" s="63"/>
      <c r="L70" s="98"/>
    </row>
    <row r="71" spans="2:12" s="10" customFormat="1" ht="12.75" customHeight="1" thickBot="1" x14ac:dyDescent="0.3">
      <c r="B71" s="11"/>
      <c r="C71" s="266" t="s">
        <v>110</v>
      </c>
      <c r="D71" s="312" t="s">
        <v>111</v>
      </c>
      <c r="E71" s="313"/>
      <c r="F71" s="313"/>
      <c r="G71" s="313"/>
      <c r="H71" s="81"/>
      <c r="I71" s="73">
        <f>SUM(I68:I70)</f>
        <v>0</v>
      </c>
      <c r="J71" s="34"/>
      <c r="K71" s="63"/>
      <c r="L71" s="98"/>
    </row>
    <row r="72" spans="2:12" s="10" customFormat="1" ht="12.75" customHeight="1" thickBot="1" x14ac:dyDescent="0.3">
      <c r="B72" s="11"/>
      <c r="C72" s="272"/>
      <c r="D72" s="94" t="s">
        <v>112</v>
      </c>
      <c r="E72" s="75" t="s">
        <v>105</v>
      </c>
      <c r="F72" s="76"/>
      <c r="G72" s="330"/>
      <c r="H72" s="331"/>
      <c r="I72" s="80">
        <f>I71*$F$72%</f>
        <v>0</v>
      </c>
      <c r="J72" s="34"/>
      <c r="K72" s="63"/>
      <c r="L72" s="98"/>
    </row>
    <row r="73" spans="2:12" s="10" customFormat="1" ht="12.75" customHeight="1" thickBot="1" x14ac:dyDescent="0.3">
      <c r="B73" s="11"/>
      <c r="C73" s="266" t="s">
        <v>113</v>
      </c>
      <c r="D73" s="312" t="s">
        <v>114</v>
      </c>
      <c r="E73" s="322"/>
      <c r="F73" s="322"/>
      <c r="G73" s="322"/>
      <c r="H73" s="338"/>
      <c r="I73" s="32">
        <f>SUM(I71+I72)</f>
        <v>0</v>
      </c>
      <c r="J73" s="34"/>
      <c r="K73" s="63"/>
      <c r="L73" s="98"/>
    </row>
    <row r="74" spans="2:12" s="10" customFormat="1" ht="12.75" customHeight="1" thickBot="1" x14ac:dyDescent="0.3">
      <c r="B74" s="11"/>
      <c r="C74" s="69"/>
      <c r="D74" s="82"/>
      <c r="E74" s="53"/>
      <c r="F74" s="53"/>
      <c r="G74" s="35"/>
      <c r="H74" s="35"/>
      <c r="I74" s="83"/>
      <c r="J74" s="34"/>
      <c r="K74" s="63"/>
      <c r="L74" s="98"/>
    </row>
    <row r="75" spans="2:12" s="10" customFormat="1" ht="12.75" customHeight="1" thickBot="1" x14ac:dyDescent="0.3">
      <c r="B75" s="11"/>
      <c r="C75" s="69"/>
      <c r="D75" s="312" t="s">
        <v>115</v>
      </c>
      <c r="E75" s="313"/>
      <c r="F75" s="313"/>
      <c r="G75" s="313"/>
      <c r="H75" s="339"/>
      <c r="I75" s="84" t="e">
        <f>+I73/I66</f>
        <v>#DIV/0!</v>
      </c>
      <c r="J75" s="34"/>
      <c r="K75" s="63"/>
      <c r="L75" s="98"/>
    </row>
    <row r="76" spans="2:12" s="10" customFormat="1" ht="12.75" customHeight="1" thickBot="1" x14ac:dyDescent="0.3">
      <c r="B76" s="11"/>
      <c r="C76" s="69"/>
      <c r="D76" s="96"/>
      <c r="E76" s="95"/>
      <c r="F76" s="95"/>
      <c r="G76" s="95"/>
      <c r="H76" s="95"/>
      <c r="I76" s="97"/>
      <c r="J76" s="34"/>
      <c r="K76" s="63"/>
      <c r="L76" s="98"/>
    </row>
    <row r="77" spans="2:12" s="10" customFormat="1" ht="12.75" customHeight="1" thickBot="1" x14ac:dyDescent="0.3">
      <c r="B77" s="11"/>
      <c r="C77" s="327" t="s">
        <v>116</v>
      </c>
      <c r="D77" s="328"/>
      <c r="E77" s="328"/>
      <c r="F77" s="328"/>
      <c r="G77" s="328"/>
      <c r="H77" s="329"/>
      <c r="I77" s="336" t="e">
        <f>I64*I75</f>
        <v>#DIV/0!</v>
      </c>
      <c r="J77" s="337"/>
      <c r="K77" s="63"/>
      <c r="L77" s="98"/>
    </row>
    <row r="78" spans="2:12" s="10" customFormat="1" ht="12.75" customHeight="1" thickBot="1" x14ac:dyDescent="0.3">
      <c r="B78" s="11"/>
      <c r="C78" s="306"/>
      <c r="D78" s="306"/>
      <c r="E78" s="323"/>
      <c r="F78" s="323"/>
      <c r="G78" s="323"/>
      <c r="H78" s="323"/>
      <c r="I78" s="323"/>
      <c r="J78" s="306"/>
      <c r="K78" s="12"/>
      <c r="L78" s="98"/>
    </row>
    <row r="79" spans="2:12" s="10" customFormat="1" ht="12.75" customHeight="1" thickBot="1" x14ac:dyDescent="0.3">
      <c r="B79" s="11"/>
      <c r="C79" s="24">
        <v>11</v>
      </c>
      <c r="D79" s="299" t="s">
        <v>117</v>
      </c>
      <c r="E79" s="300"/>
      <c r="F79" s="300"/>
      <c r="G79" s="300"/>
      <c r="H79" s="301"/>
      <c r="I79" s="85">
        <f>SUM(H80:H81)</f>
        <v>0</v>
      </c>
      <c r="J79" s="86"/>
      <c r="K79" s="63"/>
      <c r="L79" s="98"/>
    </row>
    <row r="80" spans="2:12" s="10" customFormat="1" ht="12.75" customHeight="1" x14ac:dyDescent="0.25">
      <c r="B80" s="11"/>
      <c r="C80" s="259" t="s">
        <v>118</v>
      </c>
      <c r="D80" s="252" t="s">
        <v>119</v>
      </c>
      <c r="E80" s="57" t="s">
        <v>100</v>
      </c>
      <c r="F80" s="263">
        <v>2</v>
      </c>
      <c r="G80" s="273"/>
      <c r="H80" s="274">
        <f>F80*G80</f>
        <v>0</v>
      </c>
      <c r="I80" s="29"/>
      <c r="J80" s="34"/>
      <c r="K80" s="63"/>
      <c r="L80" s="98"/>
    </row>
    <row r="81" spans="2:13" s="10" customFormat="1" ht="12.75" customHeight="1" x14ac:dyDescent="0.25">
      <c r="B81" s="11"/>
      <c r="C81" s="259" t="s">
        <v>120</v>
      </c>
      <c r="D81" s="275" t="s">
        <v>121</v>
      </c>
      <c r="E81" s="57" t="s">
        <v>100</v>
      </c>
      <c r="F81" s="263">
        <v>2</v>
      </c>
      <c r="G81" s="257"/>
      <c r="H81" s="274">
        <f>F81*G81</f>
        <v>0</v>
      </c>
      <c r="I81" s="257"/>
      <c r="J81" s="34"/>
      <c r="K81" s="63"/>
      <c r="L81" s="98"/>
    </row>
    <row r="82" spans="2:13" s="10" customFormat="1" ht="12.75" customHeight="1" thickBot="1" x14ac:dyDescent="0.3">
      <c r="B82" s="11"/>
      <c r="C82" s="92"/>
      <c r="D82" s="92"/>
      <c r="E82" s="87"/>
      <c r="F82" s="88"/>
      <c r="G82" s="88"/>
      <c r="H82" s="35"/>
      <c r="I82" s="35"/>
      <c r="J82" s="35"/>
      <c r="K82" s="12"/>
      <c r="L82" s="98"/>
    </row>
    <row r="83" spans="2:13" s="10" customFormat="1" ht="23.25" customHeight="1" thickBot="1" x14ac:dyDescent="0.3">
      <c r="B83" s="11"/>
      <c r="C83" s="327" t="s">
        <v>122</v>
      </c>
      <c r="D83" s="328"/>
      <c r="E83" s="328"/>
      <c r="F83" s="328"/>
      <c r="G83" s="328"/>
      <c r="H83" s="329"/>
      <c r="I83" s="336" t="e">
        <f>+I77+I79</f>
        <v>#DIV/0!</v>
      </c>
      <c r="J83" s="337"/>
      <c r="K83" s="12"/>
      <c r="L83" s="98"/>
      <c r="M83" s="93"/>
    </row>
    <row r="84" spans="2:13" s="10" customFormat="1" ht="28.5" customHeight="1" thickBot="1" x14ac:dyDescent="0.3">
      <c r="B84" s="36"/>
      <c r="C84" s="326"/>
      <c r="D84" s="326"/>
      <c r="E84" s="326"/>
      <c r="F84" s="326"/>
      <c r="G84" s="326"/>
      <c r="H84" s="326"/>
      <c r="I84" s="326"/>
      <c r="J84" s="326"/>
      <c r="K84" s="91"/>
      <c r="L84" s="98"/>
    </row>
    <row r="85" spans="2:13" s="10" customFormat="1" ht="13" x14ac:dyDescent="0.25">
      <c r="C85" s="37"/>
      <c r="D85" s="37"/>
      <c r="E85" s="37"/>
      <c r="F85" s="37"/>
      <c r="G85" s="37"/>
      <c r="H85" s="38"/>
      <c r="I85" s="38"/>
      <c r="J85" s="38"/>
      <c r="K85" s="34"/>
      <c r="L85" s="98"/>
    </row>
    <row r="86" spans="2:13" s="10" customFormat="1" ht="13" x14ac:dyDescent="0.25">
      <c r="C86" s="37"/>
      <c r="D86" s="37"/>
      <c r="E86" s="37"/>
      <c r="F86" s="37"/>
      <c r="G86" s="37"/>
      <c r="H86" s="38"/>
      <c r="I86" s="38"/>
      <c r="J86" s="38"/>
      <c r="K86" s="34"/>
      <c r="L86" s="98"/>
    </row>
    <row r="87" spans="2:13" s="10" customFormat="1" ht="13.5" hidden="1" customHeight="1" thickBot="1" x14ac:dyDescent="0.3">
      <c r="C87" s="312" t="s">
        <v>123</v>
      </c>
      <c r="D87" s="322"/>
      <c r="E87" s="322"/>
      <c r="F87" s="322"/>
      <c r="G87" s="322"/>
      <c r="H87" s="322"/>
      <c r="I87" s="322"/>
      <c r="J87" s="322"/>
      <c r="K87" s="34"/>
      <c r="L87" s="98"/>
    </row>
    <row r="88" spans="2:13" s="10" customFormat="1" ht="12.65" hidden="1" customHeight="1" x14ac:dyDescent="0.25">
      <c r="C88" s="311"/>
      <c r="D88" s="311"/>
      <c r="E88" s="311"/>
      <c r="F88" s="311"/>
      <c r="G88" s="311"/>
      <c r="H88" s="311"/>
      <c r="I88" s="311"/>
      <c r="J88" s="311"/>
      <c r="K88" s="34"/>
      <c r="L88" s="98"/>
    </row>
    <row r="89" spans="2:13" s="10" customFormat="1" ht="13.5" hidden="1" customHeight="1" thickBot="1" x14ac:dyDescent="0.3">
      <c r="C89" s="304" t="s">
        <v>124</v>
      </c>
      <c r="D89" s="304"/>
      <c r="E89" s="304" t="s">
        <v>125</v>
      </c>
      <c r="F89" s="304"/>
      <c r="G89" s="304"/>
      <c r="H89" s="304"/>
      <c r="I89" s="304"/>
      <c r="J89" s="39" t="s">
        <v>126</v>
      </c>
      <c r="K89" s="34"/>
      <c r="L89" s="98"/>
    </row>
    <row r="90" spans="2:13" s="10" customFormat="1" ht="12.65" hidden="1" customHeight="1" x14ac:dyDescent="0.25">
      <c r="C90" s="311"/>
      <c r="D90" s="311"/>
      <c r="E90" s="311"/>
      <c r="F90" s="311"/>
      <c r="G90" s="311"/>
      <c r="H90" s="311"/>
      <c r="I90" s="311"/>
      <c r="J90" s="311"/>
      <c r="K90" s="34"/>
      <c r="L90" s="98"/>
    </row>
    <row r="91" spans="2:13" s="10" customFormat="1" ht="12.65" hidden="1" customHeight="1" x14ac:dyDescent="0.25">
      <c r="C91" s="276" t="s">
        <v>127</v>
      </c>
      <c r="D91" s="276"/>
      <c r="E91" s="295"/>
      <c r="F91" s="324"/>
      <c r="G91" s="324"/>
      <c r="H91" s="324"/>
      <c r="I91" s="325"/>
      <c r="J91" s="261"/>
      <c r="K91" s="34"/>
      <c r="L91" s="98"/>
    </row>
    <row r="92" spans="2:13" s="10" customFormat="1" ht="12.65" hidden="1" customHeight="1" x14ac:dyDescent="0.25">
      <c r="C92" s="276" t="s">
        <v>15</v>
      </c>
      <c r="D92" s="276"/>
      <c r="E92" s="295"/>
      <c r="F92" s="296"/>
      <c r="G92" s="296"/>
      <c r="H92" s="296"/>
      <c r="I92" s="297"/>
      <c r="J92" s="261"/>
      <c r="K92" s="34"/>
      <c r="L92" s="98"/>
    </row>
    <row r="93" spans="2:13" s="10" customFormat="1" ht="12.65" hidden="1" customHeight="1" x14ac:dyDescent="0.25">
      <c r="C93" s="276" t="s">
        <v>35</v>
      </c>
      <c r="D93" s="276"/>
      <c r="E93" s="295"/>
      <c r="F93" s="296"/>
      <c r="G93" s="296"/>
      <c r="H93" s="296"/>
      <c r="I93" s="297"/>
      <c r="J93" s="261"/>
      <c r="K93" s="34"/>
      <c r="L93" s="98"/>
    </row>
    <row r="94" spans="2:13" s="10" customFormat="1" ht="12.65" hidden="1" customHeight="1" x14ac:dyDescent="0.25">
      <c r="C94" s="276" t="s">
        <v>49</v>
      </c>
      <c r="D94" s="276"/>
      <c r="E94" s="295"/>
      <c r="F94" s="296"/>
      <c r="G94" s="296"/>
      <c r="H94" s="296"/>
      <c r="I94" s="297"/>
      <c r="J94" s="261"/>
      <c r="K94" s="34"/>
      <c r="L94" s="98"/>
    </row>
    <row r="95" spans="2:13" s="10" customFormat="1" ht="12.65" hidden="1" customHeight="1" x14ac:dyDescent="0.25">
      <c r="C95" s="276" t="s">
        <v>55</v>
      </c>
      <c r="D95" s="276"/>
      <c r="E95" s="295"/>
      <c r="F95" s="296"/>
      <c r="G95" s="296"/>
      <c r="H95" s="296"/>
      <c r="I95" s="297"/>
      <c r="J95" s="261"/>
      <c r="K95" s="34"/>
      <c r="L95" s="98"/>
    </row>
    <row r="96" spans="2:13" s="10" customFormat="1" ht="12.65" hidden="1" customHeight="1" x14ac:dyDescent="0.25">
      <c r="C96" s="276" t="s">
        <v>62</v>
      </c>
      <c r="D96" s="276"/>
      <c r="E96" s="295"/>
      <c r="F96" s="296"/>
      <c r="G96" s="296"/>
      <c r="H96" s="296"/>
      <c r="I96" s="297"/>
      <c r="J96" s="261"/>
      <c r="K96" s="34"/>
      <c r="L96" s="98"/>
    </row>
    <row r="97" spans="3:12" s="10" customFormat="1" ht="12.65" hidden="1" customHeight="1" x14ac:dyDescent="0.25">
      <c r="C97" s="276" t="s">
        <v>70</v>
      </c>
      <c r="D97" s="276"/>
      <c r="E97" s="295"/>
      <c r="F97" s="296"/>
      <c r="G97" s="296"/>
      <c r="H97" s="296"/>
      <c r="I97" s="297"/>
      <c r="J97" s="261"/>
      <c r="K97" s="34"/>
      <c r="L97" s="98"/>
    </row>
    <row r="98" spans="3:12" s="10" customFormat="1" ht="12.65" hidden="1" customHeight="1" x14ac:dyDescent="0.25">
      <c r="C98" s="276" t="s">
        <v>76</v>
      </c>
      <c r="D98" s="276"/>
      <c r="E98" s="295"/>
      <c r="F98" s="296"/>
      <c r="G98" s="296"/>
      <c r="H98" s="296"/>
      <c r="I98" s="297"/>
      <c r="J98" s="261"/>
      <c r="K98" s="34"/>
      <c r="L98" s="98"/>
    </row>
    <row r="99" spans="3:12" s="10" customFormat="1" ht="12.65" hidden="1" customHeight="1" x14ac:dyDescent="0.25">
      <c r="C99" s="276" t="s">
        <v>80</v>
      </c>
      <c r="D99" s="276"/>
      <c r="E99" s="295"/>
      <c r="F99" s="296"/>
      <c r="G99" s="296"/>
      <c r="H99" s="296"/>
      <c r="I99" s="297"/>
      <c r="J99" s="261"/>
      <c r="K99" s="34"/>
      <c r="L99" s="98"/>
    </row>
    <row r="100" spans="3:12" s="10" customFormat="1" ht="12.65" hidden="1" customHeight="1" x14ac:dyDescent="0.25">
      <c r="C100" s="276" t="s">
        <v>96</v>
      </c>
      <c r="D100" s="276"/>
      <c r="E100" s="295"/>
      <c r="F100" s="296"/>
      <c r="G100" s="296"/>
      <c r="H100" s="296"/>
      <c r="I100" s="297"/>
      <c r="J100" s="261"/>
      <c r="K100" s="34"/>
      <c r="L100" s="98"/>
    </row>
    <row r="101" spans="3:12" s="10" customFormat="1" ht="12.65" hidden="1" customHeight="1" x14ac:dyDescent="0.25">
      <c r="C101" s="276" t="s">
        <v>128</v>
      </c>
      <c r="D101" s="276"/>
      <c r="E101" s="295"/>
      <c r="F101" s="296"/>
      <c r="G101" s="296"/>
      <c r="H101" s="296"/>
      <c r="I101" s="297"/>
      <c r="J101" s="261"/>
      <c r="K101" s="34"/>
      <c r="L101" s="98"/>
    </row>
    <row r="102" spans="3:12" s="10" customFormat="1" ht="12.65" hidden="1" customHeight="1" x14ac:dyDescent="0.25">
      <c r="C102" s="276" t="s">
        <v>129</v>
      </c>
      <c r="D102" s="276"/>
      <c r="E102" s="295"/>
      <c r="F102" s="296"/>
      <c r="G102" s="296"/>
      <c r="H102" s="296"/>
      <c r="I102" s="297"/>
      <c r="J102" s="261"/>
      <c r="K102" s="34"/>
      <c r="L102" s="98"/>
    </row>
    <row r="103" spans="3:12" s="10" customFormat="1" ht="12.65" hidden="1" customHeight="1" x14ac:dyDescent="0.25">
      <c r="C103" s="276" t="s">
        <v>130</v>
      </c>
      <c r="D103" s="276"/>
      <c r="E103" s="295"/>
      <c r="F103" s="296"/>
      <c r="G103" s="296"/>
      <c r="H103" s="296"/>
      <c r="I103" s="297"/>
      <c r="J103" s="261"/>
      <c r="K103" s="34"/>
      <c r="L103" s="98"/>
    </row>
    <row r="104" spans="3:12" s="10" customFormat="1" ht="12.65" hidden="1" customHeight="1" x14ac:dyDescent="0.25">
      <c r="C104" s="276" t="s">
        <v>131</v>
      </c>
      <c r="D104" s="276"/>
      <c r="E104" s="295"/>
      <c r="F104" s="296"/>
      <c r="G104" s="296"/>
      <c r="H104" s="296"/>
      <c r="I104" s="297"/>
      <c r="J104" s="261"/>
      <c r="K104" s="34"/>
      <c r="L104" s="98"/>
    </row>
    <row r="105" spans="3:12" s="10" customFormat="1" ht="12.65" hidden="1" customHeight="1" x14ac:dyDescent="0.25">
      <c r="C105" s="276" t="s">
        <v>132</v>
      </c>
      <c r="D105" s="276"/>
      <c r="E105" s="295"/>
      <c r="F105" s="296"/>
      <c r="G105" s="296"/>
      <c r="H105" s="296"/>
      <c r="I105" s="297"/>
      <c r="J105" s="261"/>
      <c r="K105" s="34"/>
      <c r="L105" s="98"/>
    </row>
    <row r="106" spans="3:12" s="10" customFormat="1" ht="12.65" hidden="1" customHeight="1" x14ac:dyDescent="0.25">
      <c r="C106" s="276" t="s">
        <v>133</v>
      </c>
      <c r="D106" s="276"/>
      <c r="E106" s="295"/>
      <c r="F106" s="296"/>
      <c r="G106" s="296"/>
      <c r="H106" s="296"/>
      <c r="I106" s="297"/>
      <c r="J106" s="261"/>
      <c r="K106" s="34"/>
      <c r="L106" s="98"/>
    </row>
    <row r="107" spans="3:12" s="10" customFormat="1" ht="12.65" hidden="1" customHeight="1" x14ac:dyDescent="0.25">
      <c r="C107" s="276" t="s">
        <v>134</v>
      </c>
      <c r="D107" s="276"/>
      <c r="E107" s="295"/>
      <c r="F107" s="296"/>
      <c r="G107" s="296"/>
      <c r="H107" s="296"/>
      <c r="I107" s="297"/>
      <c r="J107" s="261"/>
      <c r="K107" s="34"/>
      <c r="L107" s="98"/>
    </row>
    <row r="108" spans="3:12" s="10" customFormat="1" ht="12.65" hidden="1" customHeight="1" x14ac:dyDescent="0.25">
      <c r="C108" s="276" t="s">
        <v>135</v>
      </c>
      <c r="D108" s="276"/>
      <c r="E108" s="295"/>
      <c r="F108" s="296"/>
      <c r="G108" s="296"/>
      <c r="H108" s="296"/>
      <c r="I108" s="297"/>
      <c r="J108" s="261"/>
      <c r="K108" s="34"/>
      <c r="L108" s="98"/>
    </row>
    <row r="109" spans="3:12" s="10" customFormat="1" ht="12.65" hidden="1" customHeight="1" x14ac:dyDescent="0.25">
      <c r="C109" s="276" t="s">
        <v>136</v>
      </c>
      <c r="D109" s="276"/>
      <c r="E109" s="295"/>
      <c r="F109" s="296"/>
      <c r="G109" s="296"/>
      <c r="H109" s="296"/>
      <c r="I109" s="297"/>
      <c r="J109" s="261"/>
      <c r="K109" s="34"/>
      <c r="L109" s="98"/>
    </row>
    <row r="110" spans="3:12" s="10" customFormat="1" ht="12.65" hidden="1" customHeight="1" x14ac:dyDescent="0.25">
      <c r="C110" s="276" t="s">
        <v>137</v>
      </c>
      <c r="D110" s="276"/>
      <c r="E110" s="295"/>
      <c r="F110" s="296"/>
      <c r="G110" s="296"/>
      <c r="H110" s="296"/>
      <c r="I110" s="297"/>
      <c r="J110" s="261"/>
      <c r="K110" s="34"/>
      <c r="L110" s="98"/>
    </row>
    <row r="111" spans="3:12" s="10" customFormat="1" ht="12.65" hidden="1" customHeight="1" x14ac:dyDescent="0.25">
      <c r="C111" s="276" t="s">
        <v>138</v>
      </c>
      <c r="D111" s="278"/>
      <c r="E111" s="298"/>
      <c r="F111" s="298"/>
      <c r="G111" s="298"/>
      <c r="H111" s="298"/>
      <c r="I111" s="298"/>
      <c r="J111" s="261"/>
      <c r="K111" s="34"/>
      <c r="L111" s="98"/>
    </row>
    <row r="112" spans="3:12" s="10" customFormat="1" ht="12.65" hidden="1" customHeight="1" x14ac:dyDescent="0.25">
      <c r="C112" s="276" t="s">
        <v>139</v>
      </c>
      <c r="D112" s="278"/>
      <c r="E112" s="298"/>
      <c r="F112" s="298"/>
      <c r="G112" s="298"/>
      <c r="H112" s="298"/>
      <c r="I112" s="298"/>
      <c r="J112" s="261"/>
      <c r="K112" s="34"/>
      <c r="L112" s="98"/>
    </row>
    <row r="113" spans="3:12" s="10" customFormat="1" ht="12.65" hidden="1" customHeight="1" x14ac:dyDescent="0.25">
      <c r="C113" s="267"/>
      <c r="D113" s="277"/>
      <c r="E113" s="40"/>
      <c r="F113" s="41"/>
      <c r="G113" s="41"/>
      <c r="H113" s="42"/>
      <c r="I113" s="42"/>
      <c r="J113" s="35"/>
      <c r="K113" s="34"/>
      <c r="L113" s="98"/>
    </row>
    <row r="114" spans="3:12" s="10" customFormat="1" ht="13.5" hidden="1" customHeight="1" thickBot="1" x14ac:dyDescent="0.3">
      <c r="C114" s="302"/>
      <c r="D114" s="303"/>
      <c r="E114" s="304" t="s">
        <v>140</v>
      </c>
      <c r="F114" s="304"/>
      <c r="G114" s="304"/>
      <c r="H114" s="304"/>
      <c r="I114" s="304"/>
      <c r="J114" s="43">
        <f>SUM(J91:J112)</f>
        <v>0</v>
      </c>
      <c r="K114" s="34"/>
      <c r="L114" s="98"/>
    </row>
    <row r="115" spans="3:12" s="10" customFormat="1" ht="13" hidden="1" customHeight="1" x14ac:dyDescent="0.25">
      <c r="C115" s="44"/>
      <c r="D115" s="45"/>
      <c r="E115" s="46"/>
      <c r="F115" s="47"/>
      <c r="G115" s="47"/>
      <c r="H115" s="48"/>
      <c r="I115" s="48"/>
      <c r="J115" s="48"/>
      <c r="K115" s="34"/>
      <c r="L115" s="98"/>
    </row>
    <row r="116" spans="3:12" s="10" customFormat="1" ht="13" hidden="1" customHeight="1" x14ac:dyDescent="0.25">
      <c r="C116" s="49" t="s">
        <v>135</v>
      </c>
      <c r="D116" s="45"/>
      <c r="E116" s="298"/>
      <c r="F116" s="298"/>
      <c r="G116" s="298"/>
      <c r="H116" s="298"/>
      <c r="I116" s="298"/>
      <c r="J116" s="50" t="e">
        <f>#REF!</f>
        <v>#REF!</v>
      </c>
      <c r="K116" s="34"/>
      <c r="L116" s="98"/>
    </row>
    <row r="117" spans="3:12" s="10" customFormat="1" ht="12.65" hidden="1" customHeight="1" x14ac:dyDescent="0.25">
      <c r="C117" s="305"/>
      <c r="D117" s="306"/>
      <c r="E117" s="307"/>
      <c r="F117" s="307"/>
      <c r="G117" s="307"/>
      <c r="H117" s="307"/>
      <c r="I117" s="307"/>
      <c r="J117" s="307"/>
      <c r="K117" s="34"/>
      <c r="L117" s="98"/>
    </row>
    <row r="118" spans="3:12" s="10" customFormat="1" ht="13.5" hidden="1" customHeight="1" thickBot="1" x14ac:dyDescent="0.3">
      <c r="C118" s="92"/>
      <c r="D118" s="92"/>
      <c r="E118" s="304" t="s">
        <v>141</v>
      </c>
      <c r="F118" s="304"/>
      <c r="G118" s="304"/>
      <c r="H118" s="304"/>
      <c r="I118" s="304"/>
      <c r="J118" s="51" t="e">
        <f>J114+J116</f>
        <v>#REF!</v>
      </c>
      <c r="K118" s="34"/>
      <c r="L118" s="98"/>
    </row>
    <row r="119" spans="3:12" s="10" customFormat="1" ht="12.65" hidden="1" customHeight="1" x14ac:dyDescent="0.25">
      <c r="C119" s="92"/>
      <c r="D119" s="92"/>
      <c r="E119" s="52"/>
      <c r="F119" s="53"/>
      <c r="G119" s="53"/>
      <c r="H119" s="35"/>
      <c r="I119" s="35"/>
      <c r="J119" s="35"/>
      <c r="K119" s="34"/>
      <c r="L119" s="98"/>
    </row>
    <row r="120" spans="3:12" s="10" customFormat="1" ht="13" hidden="1" customHeight="1" x14ac:dyDescent="0.25">
      <c r="C120" s="306"/>
      <c r="D120" s="307"/>
      <c r="E120" s="308" t="s">
        <v>142</v>
      </c>
      <c r="F120" s="309"/>
      <c r="G120" s="310"/>
      <c r="H120" s="54" t="s">
        <v>23</v>
      </c>
      <c r="I120" s="55"/>
      <c r="J120" s="35"/>
      <c r="K120" s="34"/>
      <c r="L120" s="98"/>
    </row>
    <row r="121" spans="3:12" s="10" customFormat="1" ht="13.5" hidden="1" customHeight="1" thickBot="1" x14ac:dyDescent="0.3">
      <c r="C121" s="306"/>
      <c r="D121" s="307"/>
      <c r="E121" s="319" t="s">
        <v>143</v>
      </c>
      <c r="F121" s="320"/>
      <c r="G121" s="321"/>
      <c r="H121" s="289" t="s">
        <v>144</v>
      </c>
      <c r="I121" s="56"/>
      <c r="J121" s="35"/>
      <c r="K121" s="34"/>
      <c r="L121" s="98"/>
    </row>
    <row r="122" spans="3:12" s="10" customFormat="1" ht="12.65" hidden="1" customHeight="1" x14ac:dyDescent="0.25">
      <c r="C122" s="306"/>
      <c r="D122" s="307"/>
      <c r="E122" s="307"/>
      <c r="F122" s="307"/>
      <c r="G122" s="307"/>
      <c r="H122" s="307"/>
      <c r="I122" s="307"/>
      <c r="J122" s="35"/>
      <c r="K122" s="34"/>
      <c r="L122" s="98"/>
    </row>
    <row r="123" spans="3:12" s="10" customFormat="1" ht="13.5" hidden="1" customHeight="1" thickBot="1" x14ac:dyDescent="0.3">
      <c r="C123" s="312" t="s">
        <v>145</v>
      </c>
      <c r="D123" s="313"/>
      <c r="E123" s="313"/>
      <c r="F123" s="313"/>
      <c r="G123" s="313"/>
      <c r="H123" s="313"/>
      <c r="I123" s="313"/>
      <c r="J123" s="313"/>
      <c r="K123" s="34"/>
      <c r="L123" s="98"/>
    </row>
    <row r="124" spans="3:12" s="10" customFormat="1" ht="12.65" hidden="1" customHeight="1" x14ac:dyDescent="0.25">
      <c r="C124" s="314"/>
      <c r="D124" s="314"/>
      <c r="E124" s="314"/>
      <c r="F124" s="314"/>
      <c r="G124" s="314"/>
      <c r="H124" s="314"/>
      <c r="I124" s="314"/>
      <c r="J124" s="314"/>
      <c r="K124" s="34"/>
      <c r="L124" s="98"/>
    </row>
    <row r="125" spans="3:12" s="10" customFormat="1" ht="12.65" hidden="1" customHeight="1" x14ac:dyDescent="0.25">
      <c r="C125" s="315" t="s">
        <v>146</v>
      </c>
      <c r="D125" s="315"/>
      <c r="E125" s="315"/>
      <c r="F125" s="315"/>
      <c r="G125" s="315"/>
      <c r="H125" s="315"/>
      <c r="I125" s="315"/>
      <c r="J125" s="315"/>
      <c r="K125" s="34"/>
      <c r="L125" s="98"/>
    </row>
    <row r="126" spans="3:12" s="10" customFormat="1" ht="12.65" hidden="1" customHeight="1" x14ac:dyDescent="0.25">
      <c r="C126" s="316" t="s">
        <v>147</v>
      </c>
      <c r="D126" s="317"/>
      <c r="E126" s="317"/>
      <c r="F126" s="317"/>
      <c r="G126" s="317"/>
      <c r="H126" s="318"/>
      <c r="I126" s="318"/>
      <c r="J126" s="318"/>
      <c r="K126" s="34"/>
      <c r="L126" s="98"/>
    </row>
    <row r="127" spans="3:12" s="10" customFormat="1" ht="12.65" hidden="1" customHeight="1" x14ac:dyDescent="0.25">
      <c r="C127" s="315"/>
      <c r="D127" s="315"/>
      <c r="E127" s="315"/>
      <c r="F127" s="315"/>
      <c r="G127" s="315"/>
      <c r="H127" s="315"/>
      <c r="I127" s="315"/>
      <c r="J127" s="315"/>
      <c r="K127" s="34"/>
      <c r="L127" s="98"/>
    </row>
    <row r="128" spans="3:12" s="10" customFormat="1" ht="12.65" hidden="1" customHeight="1" x14ac:dyDescent="0.25">
      <c r="C128" s="315" t="s">
        <v>148</v>
      </c>
      <c r="D128" s="315"/>
      <c r="E128" s="315"/>
      <c r="F128" s="315"/>
      <c r="G128" s="315"/>
      <c r="H128" s="315"/>
      <c r="I128" s="315"/>
      <c r="J128" s="315"/>
      <c r="K128" s="34"/>
      <c r="L128" s="98"/>
    </row>
    <row r="129" spans="3:12" s="10" customFormat="1" ht="12.65" hidden="1" customHeight="1" x14ac:dyDescent="0.25">
      <c r="C129" s="316" t="s">
        <v>149</v>
      </c>
      <c r="D129" s="317"/>
      <c r="E129" s="317"/>
      <c r="F129" s="317"/>
      <c r="G129" s="317"/>
      <c r="H129" s="318"/>
      <c r="I129" s="318"/>
      <c r="J129" s="318"/>
      <c r="K129" s="34"/>
      <c r="L129" s="98"/>
    </row>
    <row r="130" spans="3:12" s="10" customFormat="1" ht="12.65" hidden="1" customHeight="1" x14ac:dyDescent="0.25">
      <c r="C130" s="311"/>
      <c r="D130" s="311"/>
      <c r="E130" s="311"/>
      <c r="F130" s="311"/>
      <c r="G130" s="311"/>
      <c r="H130" s="311"/>
      <c r="I130" s="311"/>
      <c r="J130" s="311"/>
      <c r="K130" s="34"/>
      <c r="L130" s="98"/>
    </row>
    <row r="131" spans="3:12" s="10" customFormat="1" x14ac:dyDescent="0.25">
      <c r="C131" s="69"/>
      <c r="D131" s="69"/>
      <c r="E131" s="52"/>
      <c r="F131" s="53"/>
      <c r="G131" s="53"/>
      <c r="H131" s="35"/>
      <c r="I131" s="35"/>
      <c r="J131" s="35"/>
      <c r="K131" s="34"/>
      <c r="L131" s="98"/>
    </row>
    <row r="132" spans="3:12" s="10" customFormat="1" x14ac:dyDescent="0.25">
      <c r="C132" s="69"/>
      <c r="D132" s="69"/>
      <c r="E132" s="52"/>
      <c r="F132" s="53"/>
      <c r="G132" s="53"/>
      <c r="H132" s="35"/>
      <c r="I132" s="35"/>
      <c r="J132" s="35"/>
      <c r="K132" s="34"/>
      <c r="L132" s="98"/>
    </row>
    <row r="133" spans="3:12" s="10" customFormat="1" x14ac:dyDescent="0.25">
      <c r="C133" s="69"/>
      <c r="D133" s="69"/>
      <c r="E133" s="52"/>
      <c r="F133" s="53"/>
      <c r="G133" s="53"/>
      <c r="H133" s="35"/>
      <c r="I133" s="35"/>
      <c r="J133" s="35"/>
      <c r="K133" s="34"/>
      <c r="L133" s="98"/>
    </row>
  </sheetData>
  <mergeCells count="78">
    <mergeCell ref="D46:H46"/>
    <mergeCell ref="C77:H77"/>
    <mergeCell ref="I77:J77"/>
    <mergeCell ref="B2:K2"/>
    <mergeCell ref="B3:I3"/>
    <mergeCell ref="B4:K4"/>
    <mergeCell ref="B5:K5"/>
    <mergeCell ref="B6:K6"/>
    <mergeCell ref="D38:H38"/>
    <mergeCell ref="C7:J7"/>
    <mergeCell ref="D10:H10"/>
    <mergeCell ref="D12:H12"/>
    <mergeCell ref="D30:H30"/>
    <mergeCell ref="D21:H21"/>
    <mergeCell ref="D43:H43"/>
    <mergeCell ref="D48:H48"/>
    <mergeCell ref="D34:H34"/>
    <mergeCell ref="E105:I105"/>
    <mergeCell ref="E106:I106"/>
    <mergeCell ref="C84:J84"/>
    <mergeCell ref="C64:H64"/>
    <mergeCell ref="G67:H67"/>
    <mergeCell ref="D68:H68"/>
    <mergeCell ref="G69:H69"/>
    <mergeCell ref="G70:H70"/>
    <mergeCell ref="D79:H79"/>
    <mergeCell ref="C83:H83"/>
    <mergeCell ref="I83:J83"/>
    <mergeCell ref="D71:G71"/>
    <mergeCell ref="G72:H72"/>
    <mergeCell ref="D73:H73"/>
    <mergeCell ref="D75:H75"/>
    <mergeCell ref="C78:J78"/>
    <mergeCell ref="E91:I91"/>
    <mergeCell ref="E92:I92"/>
    <mergeCell ref="E93:I93"/>
    <mergeCell ref="E94:I94"/>
    <mergeCell ref="E95:I95"/>
    <mergeCell ref="C87:J87"/>
    <mergeCell ref="C88:J88"/>
    <mergeCell ref="C89:D89"/>
    <mergeCell ref="E89:I89"/>
    <mergeCell ref="C90:J90"/>
    <mergeCell ref="C120:D120"/>
    <mergeCell ref="E120:G120"/>
    <mergeCell ref="C130:J130"/>
    <mergeCell ref="C122:D122"/>
    <mergeCell ref="E122:I122"/>
    <mergeCell ref="C123:J123"/>
    <mergeCell ref="C124:J124"/>
    <mergeCell ref="C125:J125"/>
    <mergeCell ref="C126:J126"/>
    <mergeCell ref="C128:J128"/>
    <mergeCell ref="C129:J129"/>
    <mergeCell ref="E121:G121"/>
    <mergeCell ref="C127:J127"/>
    <mergeCell ref="C121:D121"/>
    <mergeCell ref="C114:D114"/>
    <mergeCell ref="E114:I114"/>
    <mergeCell ref="E116:I116"/>
    <mergeCell ref="C117:J117"/>
    <mergeCell ref="E118:I118"/>
    <mergeCell ref="E109:I109"/>
    <mergeCell ref="E110:I110"/>
    <mergeCell ref="E111:I111"/>
    <mergeCell ref="E112:I112"/>
    <mergeCell ref="D60:H60"/>
    <mergeCell ref="E108:I108"/>
    <mergeCell ref="E97:I97"/>
    <mergeCell ref="E98:I98"/>
    <mergeCell ref="E99:I99"/>
    <mergeCell ref="E100:I100"/>
    <mergeCell ref="E101:I101"/>
    <mergeCell ref="E102:I102"/>
    <mergeCell ref="E103:I103"/>
    <mergeCell ref="E104:I104"/>
    <mergeCell ref="E107:I107"/>
    <mergeCell ref="E96:I96"/>
  </mergeCells>
  <phoneticPr fontId="13" type="noConversion"/>
  <printOptions horizontalCentered="1"/>
  <pageMargins left="0.25" right="0.25" top="0.75" bottom="0.75" header="0.3" footer="0.3"/>
  <pageSetup paperSize="9" scale="67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6"/>
  <sheetViews>
    <sheetView topLeftCell="A5" zoomScale="90" zoomScaleNormal="90" workbookViewId="0">
      <selection activeCell="D29" sqref="D29"/>
    </sheetView>
  </sheetViews>
  <sheetFormatPr baseColWidth="10" defaultColWidth="11.453125" defaultRowHeight="12.5" x14ac:dyDescent="0.25"/>
  <cols>
    <col min="1" max="1" width="11.453125" style="99"/>
    <col min="2" max="2" width="3.7265625" style="99" customWidth="1"/>
    <col min="3" max="3" width="12.81640625" style="99" bestFit="1" customWidth="1"/>
    <col min="4" max="4" width="35.1796875" style="99" customWidth="1"/>
    <col min="5" max="5" width="10.26953125" style="99" customWidth="1"/>
    <col min="6" max="6" width="12" style="99" customWidth="1"/>
    <col min="7" max="7" width="13.7265625" style="99" customWidth="1"/>
    <col min="8" max="8" width="11.453125" style="99"/>
    <col min="9" max="9" width="13.54296875" style="99" customWidth="1"/>
    <col min="10" max="10" width="12.7265625" style="99" customWidth="1"/>
    <col min="11" max="11" width="3.7265625" style="99" customWidth="1"/>
    <col min="12" max="16384" width="11.453125" style="99"/>
  </cols>
  <sheetData>
    <row r="2" spans="2:11" ht="13" thickBot="1" x14ac:dyDescent="0.3"/>
    <row r="3" spans="2:11" ht="15" customHeight="1" thickBot="1" x14ac:dyDescent="0.3">
      <c r="B3" s="100"/>
      <c r="C3" s="101"/>
      <c r="D3" s="101"/>
      <c r="E3" s="101"/>
      <c r="F3" s="101"/>
      <c r="G3" s="101"/>
      <c r="H3" s="101"/>
      <c r="I3" s="101"/>
      <c r="J3" s="101"/>
      <c r="K3" s="102"/>
    </row>
    <row r="4" spans="2:11" ht="13.5" customHeight="1" thickBot="1" x14ac:dyDescent="0.3">
      <c r="B4" s="103"/>
      <c r="C4" s="104" t="s">
        <v>150</v>
      </c>
      <c r="D4" s="105"/>
      <c r="I4" s="353" t="s">
        <v>151</v>
      </c>
      <c r="J4" s="355"/>
      <c r="K4" s="106"/>
    </row>
    <row r="5" spans="2:11" ht="13" thickBot="1" x14ac:dyDescent="0.3">
      <c r="B5" s="103"/>
      <c r="C5" s="104" t="s">
        <v>152</v>
      </c>
      <c r="D5" s="105"/>
      <c r="I5" s="354"/>
      <c r="J5" s="356"/>
      <c r="K5" s="106"/>
    </row>
    <row r="6" spans="2:11" ht="13" thickBot="1" x14ac:dyDescent="0.3">
      <c r="B6" s="103"/>
      <c r="K6" s="106"/>
    </row>
    <row r="7" spans="2:11" s="113" customFormat="1" ht="24" customHeight="1" thickBot="1" x14ac:dyDescent="0.3">
      <c r="B7" s="107"/>
      <c r="C7" s="108" t="s">
        <v>153</v>
      </c>
      <c r="D7" s="109" t="s">
        <v>154</v>
      </c>
      <c r="E7" s="110" t="s">
        <v>155</v>
      </c>
      <c r="F7" s="109" t="s">
        <v>156</v>
      </c>
      <c r="G7" s="110" t="s">
        <v>157</v>
      </c>
      <c r="H7" s="109" t="s">
        <v>158</v>
      </c>
      <c r="I7" s="111" t="s">
        <v>159</v>
      </c>
      <c r="J7" s="111" t="s">
        <v>160</v>
      </c>
      <c r="K7" s="112"/>
    </row>
    <row r="8" spans="2:11" ht="13" thickBot="1" x14ac:dyDescent="0.3">
      <c r="B8" s="103"/>
      <c r="G8" s="114"/>
      <c r="K8" s="106"/>
    </row>
    <row r="9" spans="2:11" ht="13.5" thickBot="1" x14ac:dyDescent="0.35">
      <c r="B9" s="103"/>
      <c r="C9" s="115" t="s">
        <v>103</v>
      </c>
      <c r="D9" s="116" t="s">
        <v>161</v>
      </c>
      <c r="E9" s="117"/>
      <c r="F9" s="118" t="s">
        <v>162</v>
      </c>
      <c r="G9" s="118" t="s">
        <v>162</v>
      </c>
      <c r="H9" s="118" t="s">
        <v>163</v>
      </c>
      <c r="I9" s="119" t="s">
        <v>164</v>
      </c>
      <c r="J9" s="120"/>
      <c r="K9" s="106"/>
    </row>
    <row r="10" spans="2:11" ht="8.25" customHeight="1" thickBot="1" x14ac:dyDescent="0.3">
      <c r="B10" s="103"/>
      <c r="D10" s="121"/>
      <c r="K10" s="106"/>
    </row>
    <row r="11" spans="2:11" x14ac:dyDescent="0.25">
      <c r="B11" s="103"/>
      <c r="C11" s="122"/>
      <c r="D11" s="123"/>
      <c r="E11" s="124"/>
      <c r="F11" s="124"/>
      <c r="G11" s="124"/>
      <c r="H11" s="124"/>
      <c r="I11" s="125"/>
      <c r="K11" s="106"/>
    </row>
    <row r="12" spans="2:11" x14ac:dyDescent="0.25">
      <c r="B12" s="103"/>
      <c r="C12" s="126"/>
      <c r="D12" s="127"/>
      <c r="E12" s="128"/>
      <c r="F12" s="128"/>
      <c r="G12" s="128"/>
      <c r="H12" s="128"/>
      <c r="I12" s="129"/>
      <c r="K12" s="106"/>
    </row>
    <row r="13" spans="2:11" x14ac:dyDescent="0.25">
      <c r="B13" s="103"/>
      <c r="C13" s="126"/>
      <c r="D13" s="127"/>
      <c r="E13" s="128"/>
      <c r="F13" s="128"/>
      <c r="G13" s="128"/>
      <c r="H13" s="128"/>
      <c r="I13" s="129"/>
      <c r="K13" s="106"/>
    </row>
    <row r="14" spans="2:11" ht="13" thickBot="1" x14ac:dyDescent="0.3">
      <c r="B14" s="103"/>
      <c r="C14" s="130"/>
      <c r="D14" s="131"/>
      <c r="E14" s="132"/>
      <c r="F14" s="132"/>
      <c r="G14" s="132"/>
      <c r="H14" s="132"/>
      <c r="I14" s="133"/>
      <c r="K14" s="106"/>
    </row>
    <row r="15" spans="2:11" ht="13" thickBot="1" x14ac:dyDescent="0.3">
      <c r="B15" s="103"/>
      <c r="D15" s="121"/>
      <c r="G15" s="114"/>
      <c r="K15" s="106"/>
    </row>
    <row r="16" spans="2:11" ht="13.5" thickBot="1" x14ac:dyDescent="0.35">
      <c r="B16" s="103"/>
      <c r="C16" s="115" t="s">
        <v>106</v>
      </c>
      <c r="D16" s="134" t="s">
        <v>165</v>
      </c>
      <c r="E16" s="135"/>
      <c r="F16" s="118" t="s">
        <v>166</v>
      </c>
      <c r="G16" s="118" t="s">
        <v>167</v>
      </c>
      <c r="H16" s="118" t="s">
        <v>168</v>
      </c>
      <c r="I16" s="119" t="s">
        <v>164</v>
      </c>
      <c r="J16" s="136"/>
      <c r="K16" s="106"/>
    </row>
    <row r="17" spans="2:11" ht="8.25" customHeight="1" thickBot="1" x14ac:dyDescent="0.3">
      <c r="B17" s="103"/>
      <c r="K17" s="106"/>
    </row>
    <row r="18" spans="2:11" x14ac:dyDescent="0.25">
      <c r="B18" s="103"/>
      <c r="C18" s="122"/>
      <c r="D18" s="137"/>
      <c r="E18" s="137"/>
      <c r="F18" s="124"/>
      <c r="G18" s="124"/>
      <c r="H18" s="124"/>
      <c r="I18" s="125"/>
      <c r="K18" s="106"/>
    </row>
    <row r="19" spans="2:11" x14ac:dyDescent="0.25">
      <c r="B19" s="103"/>
      <c r="C19" s="126"/>
      <c r="D19" s="128"/>
      <c r="E19" s="128"/>
      <c r="F19" s="128"/>
      <c r="G19" s="128"/>
      <c r="H19" s="128"/>
      <c r="I19" s="129"/>
      <c r="K19" s="106"/>
    </row>
    <row r="20" spans="2:11" x14ac:dyDescent="0.25">
      <c r="B20" s="103"/>
      <c r="C20" s="126"/>
      <c r="D20" s="128"/>
      <c r="E20" s="128"/>
      <c r="F20" s="128"/>
      <c r="G20" s="128"/>
      <c r="H20" s="128"/>
      <c r="I20" s="129"/>
      <c r="K20" s="106"/>
    </row>
    <row r="21" spans="2:11" ht="13" thickBot="1" x14ac:dyDescent="0.3">
      <c r="B21" s="103"/>
      <c r="C21" s="130"/>
      <c r="D21" s="132"/>
      <c r="E21" s="132"/>
      <c r="F21" s="132"/>
      <c r="G21" s="132"/>
      <c r="H21" s="132"/>
      <c r="I21" s="133"/>
      <c r="K21" s="106"/>
    </row>
    <row r="22" spans="2:11" ht="13" thickBot="1" x14ac:dyDescent="0.3">
      <c r="B22" s="103"/>
      <c r="K22" s="106"/>
    </row>
    <row r="23" spans="2:11" ht="13.5" thickBot="1" x14ac:dyDescent="0.35">
      <c r="B23" s="103"/>
      <c r="C23" s="115" t="s">
        <v>110</v>
      </c>
      <c r="D23" s="134" t="s">
        <v>169</v>
      </c>
      <c r="E23" s="135"/>
      <c r="F23" s="118" t="s">
        <v>170</v>
      </c>
      <c r="G23" s="118" t="s">
        <v>171</v>
      </c>
      <c r="H23" s="118" t="s">
        <v>172</v>
      </c>
      <c r="I23" s="119" t="s">
        <v>164</v>
      </c>
      <c r="J23" s="136"/>
      <c r="K23" s="106"/>
    </row>
    <row r="24" spans="2:11" ht="8.25" customHeight="1" thickBot="1" x14ac:dyDescent="0.3">
      <c r="B24" s="103"/>
      <c r="K24" s="106"/>
    </row>
    <row r="25" spans="2:11" x14ac:dyDescent="0.25">
      <c r="B25" s="103"/>
      <c r="C25" s="122"/>
      <c r="D25" s="124"/>
      <c r="E25" s="124"/>
      <c r="F25" s="124"/>
      <c r="G25" s="124"/>
      <c r="H25" s="124"/>
      <c r="I25" s="125"/>
      <c r="K25" s="106"/>
    </row>
    <row r="26" spans="2:11" x14ac:dyDescent="0.25">
      <c r="B26" s="103"/>
      <c r="C26" s="126"/>
      <c r="D26" s="128"/>
      <c r="E26" s="128"/>
      <c r="F26" s="128"/>
      <c r="G26" s="128"/>
      <c r="H26" s="128"/>
      <c r="I26" s="129"/>
      <c r="K26" s="106"/>
    </row>
    <row r="27" spans="2:11" x14ac:dyDescent="0.25">
      <c r="B27" s="103"/>
      <c r="C27" s="126"/>
      <c r="D27" s="128"/>
      <c r="E27" s="128"/>
      <c r="F27" s="128"/>
      <c r="G27" s="128"/>
      <c r="H27" s="128"/>
      <c r="I27" s="129"/>
      <c r="K27" s="106"/>
    </row>
    <row r="28" spans="2:11" ht="13" thickBot="1" x14ac:dyDescent="0.3">
      <c r="B28" s="103"/>
      <c r="C28" s="130"/>
      <c r="D28" s="132"/>
      <c r="E28" s="132"/>
      <c r="F28" s="132"/>
      <c r="G28" s="132"/>
      <c r="H28" s="132"/>
      <c r="I28" s="133"/>
      <c r="K28" s="106"/>
    </row>
    <row r="29" spans="2:11" x14ac:dyDescent="0.25">
      <c r="B29" s="103"/>
      <c r="K29" s="106"/>
    </row>
    <row r="30" spans="2:11" ht="12.75" customHeight="1" thickBot="1" x14ac:dyDescent="0.3">
      <c r="B30" s="103"/>
      <c r="K30" s="106"/>
    </row>
    <row r="31" spans="2:11" ht="13" thickBot="1" x14ac:dyDescent="0.3">
      <c r="B31" s="103"/>
      <c r="H31" s="357" t="s">
        <v>102</v>
      </c>
      <c r="I31" s="358"/>
      <c r="J31" s="138"/>
      <c r="K31" s="106"/>
    </row>
    <row r="32" spans="2:11" ht="8.25" customHeight="1" thickBot="1" x14ac:dyDescent="0.3">
      <c r="B32" s="103"/>
      <c r="K32" s="106"/>
    </row>
    <row r="33" spans="2:11" ht="13" thickBot="1" x14ac:dyDescent="0.3">
      <c r="B33" s="103"/>
      <c r="H33" s="359" t="s">
        <v>173</v>
      </c>
      <c r="I33" s="360"/>
      <c r="J33" s="120"/>
      <c r="K33" s="106"/>
    </row>
    <row r="34" spans="2:11" ht="8.25" customHeight="1" thickBot="1" x14ac:dyDescent="0.3">
      <c r="B34" s="103"/>
      <c r="K34" s="106"/>
    </row>
    <row r="35" spans="2:11" ht="13" thickBot="1" x14ac:dyDescent="0.3">
      <c r="B35" s="103"/>
      <c r="H35" s="357" t="s">
        <v>122</v>
      </c>
      <c r="I35" s="358"/>
      <c r="J35" s="138"/>
      <c r="K35" s="106"/>
    </row>
    <row r="36" spans="2:11" ht="13" thickBot="1" x14ac:dyDescent="0.3">
      <c r="B36" s="139"/>
      <c r="C36" s="140"/>
      <c r="D36" s="140"/>
      <c r="E36" s="140"/>
      <c r="F36" s="140"/>
      <c r="G36" s="140"/>
      <c r="H36" s="140"/>
      <c r="I36" s="140"/>
      <c r="J36" s="140"/>
      <c r="K36" s="141"/>
    </row>
  </sheetData>
  <mergeCells count="5">
    <mergeCell ref="I4:I5"/>
    <mergeCell ref="J4:J5"/>
    <mergeCell ref="H31:I31"/>
    <mergeCell ref="H33:I33"/>
    <mergeCell ref="H35:I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view="pageBreakPreview" zoomScale="110" zoomScaleNormal="100" zoomScaleSheetLayoutView="110" workbookViewId="0">
      <selection activeCell="F33" sqref="F33"/>
    </sheetView>
  </sheetViews>
  <sheetFormatPr baseColWidth="10" defaultColWidth="11.453125" defaultRowHeight="12.5" x14ac:dyDescent="0.25"/>
  <cols>
    <col min="1" max="1" width="3.81640625" style="99" customWidth="1"/>
    <col min="2" max="2" width="3.7265625" style="99" customWidth="1"/>
    <col min="3" max="3" width="5.81640625" style="142" customWidth="1"/>
    <col min="4" max="4" width="17.453125" style="99" customWidth="1"/>
    <col min="5" max="7" width="11.453125" style="99"/>
    <col min="8" max="8" width="5.54296875" style="99" customWidth="1"/>
    <col min="9" max="9" width="13.54296875" style="99" customWidth="1"/>
    <col min="10" max="10" width="3.7265625" style="99" customWidth="1"/>
    <col min="11" max="16384" width="11.453125" style="99"/>
  </cols>
  <sheetData>
    <row r="1" spans="2:10" ht="13" thickBot="1" x14ac:dyDescent="0.3">
      <c r="B1" s="114"/>
    </row>
    <row r="2" spans="2:10" s="144" customFormat="1" ht="20.25" customHeight="1" thickBot="1" x14ac:dyDescent="0.3">
      <c r="B2" s="143"/>
      <c r="C2" s="362" t="s">
        <v>174</v>
      </c>
      <c r="D2" s="363"/>
      <c r="E2" s="363"/>
      <c r="F2" s="363"/>
      <c r="G2" s="363"/>
      <c r="H2" s="363"/>
      <c r="I2" s="363"/>
      <c r="J2" s="103"/>
    </row>
    <row r="3" spans="2:10" ht="13" thickBot="1" x14ac:dyDescent="0.3">
      <c r="B3" s="103"/>
      <c r="C3" s="145"/>
      <c r="D3" s="101"/>
      <c r="E3" s="101"/>
      <c r="F3" s="101"/>
      <c r="G3" s="101"/>
      <c r="H3" s="101"/>
      <c r="I3" s="101"/>
      <c r="J3" s="106"/>
    </row>
    <row r="4" spans="2:10" ht="13.5" thickBot="1" x14ac:dyDescent="0.3">
      <c r="B4" s="103"/>
      <c r="C4" s="146" t="s">
        <v>103</v>
      </c>
      <c r="D4" s="364" t="s">
        <v>102</v>
      </c>
      <c r="E4" s="365"/>
      <c r="F4" s="365"/>
      <c r="G4" s="365"/>
      <c r="H4" s="366"/>
      <c r="I4" s="147">
        <v>1</v>
      </c>
      <c r="J4" s="106"/>
    </row>
    <row r="5" spans="2:10" ht="25.5" thickBot="1" x14ac:dyDescent="0.3">
      <c r="B5" s="103"/>
      <c r="C5" s="148" t="s">
        <v>175</v>
      </c>
      <c r="D5" s="149" t="s">
        <v>104</v>
      </c>
      <c r="E5" s="150" t="s">
        <v>105</v>
      </c>
      <c r="F5" s="151" t="s">
        <v>176</v>
      </c>
      <c r="G5" s="367"/>
      <c r="H5" s="368"/>
      <c r="I5" s="152" t="s">
        <v>177</v>
      </c>
      <c r="J5" s="106"/>
    </row>
    <row r="6" spans="2:10" ht="13.5" thickBot="1" x14ac:dyDescent="0.3">
      <c r="B6" s="103"/>
      <c r="C6" s="146" t="s">
        <v>106</v>
      </c>
      <c r="D6" s="364" t="s">
        <v>107</v>
      </c>
      <c r="E6" s="365"/>
      <c r="F6" s="365"/>
      <c r="G6" s="365"/>
      <c r="H6" s="366"/>
      <c r="I6" s="153" t="s">
        <v>178</v>
      </c>
      <c r="J6" s="106"/>
    </row>
    <row r="7" spans="2:10" ht="25" x14ac:dyDescent="0.25">
      <c r="B7" s="103"/>
      <c r="C7" s="148" t="s">
        <v>179</v>
      </c>
      <c r="D7" s="154" t="s">
        <v>108</v>
      </c>
      <c r="E7" s="150" t="s">
        <v>105</v>
      </c>
      <c r="F7" s="151" t="s">
        <v>180</v>
      </c>
      <c r="G7" s="367"/>
      <c r="H7" s="368"/>
      <c r="I7" s="152" t="s">
        <v>181</v>
      </c>
      <c r="J7" s="106"/>
    </row>
    <row r="8" spans="2:10" ht="13.5" thickBot="1" x14ac:dyDescent="0.3">
      <c r="B8" s="103"/>
      <c r="C8" s="148" t="s">
        <v>182</v>
      </c>
      <c r="D8" s="149" t="s">
        <v>109</v>
      </c>
      <c r="E8" s="155" t="s">
        <v>105</v>
      </c>
      <c r="F8" s="156" t="s">
        <v>183</v>
      </c>
      <c r="G8" s="361"/>
      <c r="H8" s="361"/>
      <c r="I8" s="152" t="s">
        <v>184</v>
      </c>
      <c r="J8" s="106"/>
    </row>
    <row r="9" spans="2:10" ht="13.5" thickBot="1" x14ac:dyDescent="0.3">
      <c r="B9" s="103"/>
      <c r="C9" s="146" t="s">
        <v>110</v>
      </c>
      <c r="D9" s="364" t="s">
        <v>111</v>
      </c>
      <c r="E9" s="365"/>
      <c r="F9" s="365"/>
      <c r="G9" s="365"/>
      <c r="H9" s="366"/>
      <c r="I9" s="153" t="s">
        <v>185</v>
      </c>
      <c r="J9" s="106"/>
    </row>
    <row r="10" spans="2:10" ht="25.5" thickBot="1" x14ac:dyDescent="0.3">
      <c r="B10" s="103"/>
      <c r="C10" s="148" t="s">
        <v>186</v>
      </c>
      <c r="D10" s="149" t="s">
        <v>112</v>
      </c>
      <c r="E10" s="155" t="s">
        <v>105</v>
      </c>
      <c r="F10" s="156" t="s">
        <v>187</v>
      </c>
      <c r="G10" s="361"/>
      <c r="H10" s="361"/>
      <c r="I10" s="152" t="s">
        <v>188</v>
      </c>
      <c r="J10" s="106"/>
    </row>
    <row r="11" spans="2:10" ht="13.5" thickBot="1" x14ac:dyDescent="0.3">
      <c r="B11" s="103"/>
      <c r="C11" s="146" t="s">
        <v>113</v>
      </c>
      <c r="D11" s="364" t="s">
        <v>114</v>
      </c>
      <c r="E11" s="365"/>
      <c r="F11" s="365"/>
      <c r="G11" s="365"/>
      <c r="H11" s="366"/>
      <c r="I11" s="153" t="s">
        <v>189</v>
      </c>
      <c r="J11" s="106"/>
    </row>
    <row r="12" spans="2:10" ht="13.5" thickBot="1" x14ac:dyDescent="0.3">
      <c r="B12" s="103"/>
      <c r="C12" s="155"/>
      <c r="D12" s="158"/>
      <c r="E12" s="157"/>
      <c r="F12" s="157"/>
      <c r="G12" s="157"/>
      <c r="H12" s="157"/>
      <c r="I12" s="159"/>
      <c r="J12" s="106"/>
    </row>
    <row r="13" spans="2:10" ht="21.75" customHeight="1" thickBot="1" x14ac:dyDescent="0.3">
      <c r="B13" s="103"/>
      <c r="C13" s="364" t="s">
        <v>115</v>
      </c>
      <c r="D13" s="369"/>
      <c r="E13" s="369"/>
      <c r="F13" s="369"/>
      <c r="G13" s="369"/>
      <c r="H13" s="370"/>
      <c r="I13" s="160" t="s">
        <v>190</v>
      </c>
      <c r="J13" s="106"/>
    </row>
    <row r="14" spans="2:10" ht="13" thickBot="1" x14ac:dyDescent="0.3">
      <c r="B14" s="139"/>
      <c r="C14" s="161"/>
      <c r="D14" s="140"/>
      <c r="E14" s="140"/>
      <c r="F14" s="140"/>
      <c r="G14" s="140"/>
      <c r="H14" s="140"/>
      <c r="I14" s="140"/>
      <c r="J14" s="141"/>
    </row>
    <row r="19" spans="3:9" ht="13" x14ac:dyDescent="0.25">
      <c r="C19" s="148"/>
      <c r="D19" s="149"/>
      <c r="E19" s="155"/>
      <c r="F19" s="156"/>
      <c r="G19" s="361"/>
      <c r="H19" s="361"/>
      <c r="I19" s="152"/>
    </row>
  </sheetData>
  <mergeCells count="11">
    <mergeCell ref="D9:H9"/>
    <mergeCell ref="G10:H10"/>
    <mergeCell ref="D11:H11"/>
    <mergeCell ref="C13:H13"/>
    <mergeCell ref="G19:H19"/>
    <mergeCell ref="G8:H8"/>
    <mergeCell ref="C2:I2"/>
    <mergeCell ref="D4:H4"/>
    <mergeCell ref="G5:H5"/>
    <mergeCell ref="D6:H6"/>
    <mergeCell ref="G7:H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showGridLines="0" topLeftCell="A4" zoomScale="80" zoomScaleNormal="80" zoomScaleSheetLayoutView="11" workbookViewId="0">
      <selection activeCell="J19" sqref="J19"/>
    </sheetView>
  </sheetViews>
  <sheetFormatPr baseColWidth="10" defaultColWidth="11.54296875" defaultRowHeight="15.5" x14ac:dyDescent="0.35"/>
  <cols>
    <col min="1" max="1" width="3.54296875" style="162" customWidth="1"/>
    <col min="2" max="2" width="6.453125" style="173" customWidth="1"/>
    <col min="3" max="3" width="31.54296875" style="173" customWidth="1"/>
    <col min="4" max="4" width="28.1796875" style="173" bestFit="1" customWidth="1"/>
    <col min="5" max="7" width="13.7265625" style="166" customWidth="1"/>
    <col min="8" max="8" width="14.26953125" style="166" bestFit="1" customWidth="1"/>
    <col min="9" max="12" width="13.7265625" style="166" customWidth="1"/>
    <col min="13" max="13" width="20.54296875" style="172" customWidth="1"/>
    <col min="14" max="14" width="13.54296875" style="162" customWidth="1"/>
    <col min="15" max="15" width="13.81640625" style="162" bestFit="1" customWidth="1"/>
    <col min="16" max="16384" width="11.54296875" style="162"/>
  </cols>
  <sheetData>
    <row r="1" spans="1:22" ht="71.5" customHeight="1" x14ac:dyDescent="0.35">
      <c r="B1" s="163"/>
      <c r="C1" s="164"/>
      <c r="D1" s="164"/>
      <c r="E1" s="165"/>
      <c r="F1" s="164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ht="12" customHeight="1" x14ac:dyDescent="0.35">
      <c r="B2" s="379" t="s">
        <v>191</v>
      </c>
      <c r="C2" s="379"/>
      <c r="D2" s="380" t="s">
        <v>192</v>
      </c>
      <c r="E2" s="380"/>
      <c r="F2" s="380"/>
      <c r="G2" s="380"/>
      <c r="H2" s="380"/>
      <c r="I2" s="380"/>
      <c r="J2" s="380"/>
      <c r="K2" s="380"/>
      <c r="L2" s="380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12" customHeight="1" x14ac:dyDescent="0.35">
      <c r="B3" s="381" t="s">
        <v>193</v>
      </c>
      <c r="C3" s="381"/>
      <c r="D3" s="382" t="s">
        <v>194</v>
      </c>
      <c r="E3" s="382"/>
      <c r="F3" s="382"/>
      <c r="G3" s="382"/>
      <c r="H3" s="382"/>
      <c r="I3" s="382"/>
      <c r="J3" s="382"/>
      <c r="K3" s="382"/>
      <c r="L3" s="382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22" ht="36.65" customHeight="1" x14ac:dyDescent="0.35">
      <c r="B4" s="169"/>
      <c r="C4" s="170" t="s">
        <v>195</v>
      </c>
      <c r="D4" s="170" t="s">
        <v>196</v>
      </c>
      <c r="E4" s="171"/>
      <c r="G4" s="383" t="s">
        <v>197</v>
      </c>
      <c r="H4" s="383"/>
      <c r="I4" s="383"/>
      <c r="J4" s="383"/>
      <c r="K4" s="383"/>
      <c r="L4" s="383"/>
      <c r="N4" s="167"/>
      <c r="O4" s="167"/>
      <c r="P4" s="167"/>
      <c r="Q4" s="167"/>
      <c r="R4" s="167"/>
      <c r="S4" s="167"/>
      <c r="T4" s="167"/>
      <c r="U4" s="167"/>
      <c r="V4" s="167"/>
    </row>
    <row r="5" spans="1:22" ht="9" customHeight="1" thickBot="1" x14ac:dyDescent="0.85">
      <c r="B5" s="169"/>
      <c r="C5" s="169"/>
      <c r="G5" s="174"/>
      <c r="H5" s="174"/>
      <c r="I5" s="174"/>
      <c r="J5" s="174"/>
      <c r="K5" s="174"/>
      <c r="L5" s="174"/>
      <c r="N5" s="167"/>
      <c r="O5" s="167"/>
      <c r="P5" s="167"/>
      <c r="Q5" s="167"/>
      <c r="R5" s="167"/>
      <c r="S5" s="167"/>
      <c r="T5" s="167"/>
      <c r="U5" s="167"/>
      <c r="V5" s="167"/>
    </row>
    <row r="6" spans="1:22" s="175" customFormat="1" ht="20.5" customHeight="1" x14ac:dyDescent="0.35">
      <c r="B6" s="384" t="s">
        <v>198</v>
      </c>
      <c r="C6" s="386" t="s">
        <v>3</v>
      </c>
      <c r="D6" s="388" t="s">
        <v>122</v>
      </c>
      <c r="E6" s="388" t="s">
        <v>199</v>
      </c>
      <c r="F6" s="388"/>
      <c r="G6" s="388"/>
      <c r="H6" s="388"/>
      <c r="I6" s="388" t="s">
        <v>200</v>
      </c>
      <c r="J6" s="388"/>
      <c r="K6" s="388"/>
      <c r="L6" s="388"/>
      <c r="M6" s="176"/>
      <c r="N6" s="177"/>
      <c r="O6" s="177"/>
      <c r="P6" s="177"/>
      <c r="Q6" s="177"/>
      <c r="R6" s="177"/>
      <c r="S6" s="177"/>
      <c r="T6" s="177"/>
      <c r="U6" s="177"/>
      <c r="V6" s="177"/>
    </row>
    <row r="7" spans="1:22" s="175" customFormat="1" ht="20.5" customHeight="1" thickBot="1" x14ac:dyDescent="0.4">
      <c r="B7" s="385"/>
      <c r="C7" s="387"/>
      <c r="D7" s="389"/>
      <c r="E7" s="178" t="s">
        <v>201</v>
      </c>
      <c r="F7" s="178" t="s">
        <v>202</v>
      </c>
      <c r="G7" s="178" t="s">
        <v>203</v>
      </c>
      <c r="H7" s="178" t="s">
        <v>204</v>
      </c>
      <c r="I7" s="178" t="s">
        <v>205</v>
      </c>
      <c r="J7" s="178" t="s">
        <v>206</v>
      </c>
      <c r="K7" s="178" t="s">
        <v>207</v>
      </c>
      <c r="L7" s="178" t="s">
        <v>208</v>
      </c>
      <c r="M7" s="176"/>
      <c r="N7" s="177"/>
      <c r="O7" s="177"/>
      <c r="P7" s="177"/>
      <c r="Q7" s="177"/>
      <c r="R7" s="177"/>
      <c r="S7" s="177"/>
      <c r="T7" s="177"/>
      <c r="U7" s="177"/>
      <c r="V7" s="177"/>
    </row>
    <row r="8" spans="1:22" s="182" customFormat="1" ht="12" customHeight="1" x14ac:dyDescent="0.3">
      <c r="A8" s="179"/>
      <c r="B8" s="371" t="s">
        <v>127</v>
      </c>
      <c r="C8" s="373" t="str">
        <f>CYP!D10</f>
        <v>TAREAS PRELIMINARES</v>
      </c>
      <c r="D8" s="377">
        <f>CYP!I10</f>
        <v>0</v>
      </c>
      <c r="E8" s="460"/>
      <c r="F8" s="461"/>
      <c r="G8" s="462"/>
      <c r="H8" s="463"/>
      <c r="I8" s="464"/>
      <c r="J8" s="465"/>
      <c r="K8" s="462"/>
      <c r="L8" s="463"/>
      <c r="M8" s="180"/>
      <c r="N8" s="181"/>
      <c r="O8" s="181"/>
      <c r="P8" s="181"/>
      <c r="Q8" s="181"/>
      <c r="R8" s="181"/>
      <c r="S8" s="181"/>
      <c r="T8" s="181"/>
      <c r="U8" s="181"/>
      <c r="V8" s="181"/>
    </row>
    <row r="9" spans="1:22" s="185" customFormat="1" ht="12" customHeight="1" thickBot="1" x14ac:dyDescent="0.35">
      <c r="A9" s="183"/>
      <c r="B9" s="372"/>
      <c r="C9" s="374"/>
      <c r="D9" s="378"/>
      <c r="E9" s="466">
        <f>D8*E8</f>
        <v>0</v>
      </c>
      <c r="F9" s="466">
        <f>D8*F8</f>
        <v>0</v>
      </c>
      <c r="G9" s="466">
        <f>D8*G8</f>
        <v>0</v>
      </c>
      <c r="H9" s="466">
        <f>D8*H8</f>
        <v>0</v>
      </c>
      <c r="I9" s="466">
        <f>D8*I8</f>
        <v>0</v>
      </c>
      <c r="J9" s="466">
        <f>D8*J8</f>
        <v>0</v>
      </c>
      <c r="K9" s="466">
        <f>D8*K8</f>
        <v>0</v>
      </c>
      <c r="L9" s="466">
        <f>D8*L8</f>
        <v>0</v>
      </c>
      <c r="M9" s="184">
        <f>SUM(E9:L9)</f>
        <v>0</v>
      </c>
      <c r="N9" s="181"/>
      <c r="O9" s="181"/>
      <c r="P9" s="181"/>
      <c r="Q9" s="181"/>
      <c r="R9" s="181"/>
      <c r="S9" s="181"/>
      <c r="T9" s="181"/>
      <c r="U9" s="181"/>
      <c r="V9" s="181"/>
    </row>
    <row r="10" spans="1:22" s="182" customFormat="1" ht="12" customHeight="1" x14ac:dyDescent="0.3">
      <c r="A10" s="179"/>
      <c r="B10" s="371" t="s">
        <v>15</v>
      </c>
      <c r="C10" s="373" t="str">
        <f>CYP!D12</f>
        <v>DEMOLICIONES Y RETIROS</v>
      </c>
      <c r="D10" s="375">
        <f>CYP!I12</f>
        <v>0</v>
      </c>
      <c r="E10" s="467"/>
      <c r="F10" s="188"/>
      <c r="G10" s="468"/>
      <c r="H10" s="186"/>
      <c r="I10" s="187"/>
      <c r="J10" s="188"/>
      <c r="K10" s="189"/>
      <c r="L10" s="186"/>
      <c r="M10" s="180"/>
      <c r="N10" s="181"/>
      <c r="O10" s="184"/>
      <c r="P10" s="181"/>
      <c r="Q10" s="181"/>
      <c r="R10" s="181"/>
      <c r="S10" s="181"/>
      <c r="T10" s="181"/>
      <c r="U10" s="181"/>
      <c r="V10" s="181"/>
    </row>
    <row r="11" spans="1:22" s="185" customFormat="1" ht="12" customHeight="1" thickBot="1" x14ac:dyDescent="0.35">
      <c r="A11" s="183"/>
      <c r="B11" s="372"/>
      <c r="C11" s="374"/>
      <c r="D11" s="376"/>
      <c r="E11" s="469">
        <f>D10*E10</f>
        <v>0</v>
      </c>
      <c r="F11" s="470">
        <f>D10*F10</f>
        <v>0</v>
      </c>
      <c r="G11" s="471">
        <f>D10*G10</f>
        <v>0</v>
      </c>
      <c r="H11" s="472"/>
      <c r="I11" s="473"/>
      <c r="J11" s="474"/>
      <c r="K11" s="474"/>
      <c r="L11" s="472"/>
      <c r="M11" s="184">
        <f>SUM(E11:L11)</f>
        <v>0</v>
      </c>
      <c r="N11" s="184"/>
      <c r="O11" s="181"/>
      <c r="P11" s="181"/>
      <c r="Q11" s="181"/>
      <c r="R11" s="181"/>
      <c r="S11" s="181"/>
      <c r="T11" s="181"/>
      <c r="U11" s="181"/>
      <c r="V11" s="181"/>
    </row>
    <row r="12" spans="1:22" s="182" customFormat="1" ht="12" customHeight="1" x14ac:dyDescent="0.3">
      <c r="A12" s="179"/>
      <c r="B12" s="371" t="s">
        <v>35</v>
      </c>
      <c r="C12" s="373" t="str">
        <f>CYP!D21</f>
        <v>ALBAÑILERIA</v>
      </c>
      <c r="D12" s="377">
        <f>CYP!I21</f>
        <v>0</v>
      </c>
      <c r="E12" s="249"/>
      <c r="F12" s="188"/>
      <c r="G12" s="189"/>
      <c r="H12" s="186"/>
      <c r="I12" s="187"/>
      <c r="J12" s="188"/>
      <c r="K12" s="189"/>
      <c r="L12" s="186"/>
      <c r="M12" s="184"/>
      <c r="N12" s="181"/>
      <c r="O12" s="184"/>
      <c r="P12" s="181"/>
      <c r="Q12" s="181"/>
      <c r="R12" s="181"/>
      <c r="S12" s="181"/>
      <c r="T12" s="181"/>
      <c r="U12" s="181"/>
      <c r="V12" s="181"/>
    </row>
    <row r="13" spans="1:22" s="185" customFormat="1" ht="12" customHeight="1" thickBot="1" x14ac:dyDescent="0.35">
      <c r="A13" s="183"/>
      <c r="B13" s="372"/>
      <c r="C13" s="374"/>
      <c r="D13" s="378"/>
      <c r="E13" s="475"/>
      <c r="F13" s="470">
        <f>D12*F12</f>
        <v>0</v>
      </c>
      <c r="G13" s="471">
        <f>D12*G12</f>
        <v>0</v>
      </c>
      <c r="H13" s="471">
        <f>D12*H12</f>
        <v>0</v>
      </c>
      <c r="I13" s="469">
        <f>D12*I12</f>
        <v>0</v>
      </c>
      <c r="J13" s="476"/>
      <c r="K13" s="474"/>
      <c r="L13" s="472"/>
      <c r="M13" s="184">
        <f>SUM(E13:L13)</f>
        <v>0</v>
      </c>
      <c r="N13" s="181"/>
      <c r="O13" s="181"/>
      <c r="P13" s="181"/>
      <c r="Q13" s="181"/>
      <c r="R13" s="181"/>
      <c r="S13" s="181"/>
      <c r="T13" s="181"/>
      <c r="U13" s="181"/>
      <c r="V13" s="181"/>
    </row>
    <row r="14" spans="1:22" s="182" customFormat="1" ht="12" customHeight="1" x14ac:dyDescent="0.3">
      <c r="A14" s="179"/>
      <c r="B14" s="371" t="s">
        <v>49</v>
      </c>
      <c r="C14" s="373" t="str">
        <f>CYP!D30</f>
        <v>CONSTRUCCIÓN EN SECO</v>
      </c>
      <c r="D14" s="377">
        <f>CYP!I30</f>
        <v>0</v>
      </c>
      <c r="E14" s="249"/>
      <c r="F14" s="188"/>
      <c r="G14" s="189"/>
      <c r="H14" s="186"/>
      <c r="I14" s="467"/>
      <c r="J14" s="188"/>
      <c r="K14" s="189"/>
      <c r="L14" s="186"/>
      <c r="M14" s="184"/>
      <c r="N14" s="181"/>
      <c r="O14" s="184"/>
      <c r="P14" s="181"/>
      <c r="Q14" s="181"/>
      <c r="R14" s="181"/>
      <c r="S14" s="181"/>
      <c r="T14" s="181"/>
      <c r="U14" s="181"/>
      <c r="V14" s="181"/>
    </row>
    <row r="15" spans="1:22" s="185" customFormat="1" ht="12" customHeight="1" thickBot="1" x14ac:dyDescent="0.35">
      <c r="A15" s="183"/>
      <c r="B15" s="372"/>
      <c r="C15" s="374"/>
      <c r="D15" s="378"/>
      <c r="E15" s="477"/>
      <c r="F15" s="474"/>
      <c r="G15" s="474"/>
      <c r="H15" s="472"/>
      <c r="I15" s="469">
        <f>D14*I14</f>
        <v>0</v>
      </c>
      <c r="J15" s="470">
        <f>D14*J14</f>
        <v>0</v>
      </c>
      <c r="K15" s="474"/>
      <c r="L15" s="472"/>
      <c r="M15" s="184">
        <f>SUM(E15:L15)</f>
        <v>0</v>
      </c>
      <c r="N15" s="181"/>
      <c r="O15" s="181"/>
      <c r="P15" s="181"/>
      <c r="Q15" s="181"/>
      <c r="R15" s="181"/>
      <c r="S15" s="181"/>
      <c r="T15" s="181"/>
      <c r="U15" s="181"/>
      <c r="V15" s="181"/>
    </row>
    <row r="16" spans="1:22" s="182" customFormat="1" ht="12" customHeight="1" x14ac:dyDescent="0.3">
      <c r="A16" s="179"/>
      <c r="B16" s="371" t="s">
        <v>55</v>
      </c>
      <c r="C16" s="373" t="str">
        <f>CYP!D34</f>
        <v>SOLADOS</v>
      </c>
      <c r="D16" s="377">
        <f>CYP!I34</f>
        <v>0</v>
      </c>
      <c r="E16" s="249"/>
      <c r="F16" s="188"/>
      <c r="G16" s="189"/>
      <c r="H16" s="186"/>
      <c r="I16" s="187"/>
      <c r="J16" s="188"/>
      <c r="K16" s="189"/>
      <c r="L16" s="282"/>
      <c r="M16" s="184"/>
      <c r="N16" s="181"/>
      <c r="O16" s="184"/>
      <c r="P16" s="181"/>
      <c r="Q16" s="181"/>
      <c r="R16" s="181"/>
      <c r="S16" s="181"/>
      <c r="T16" s="181"/>
      <c r="U16" s="181"/>
      <c r="V16" s="181"/>
    </row>
    <row r="17" spans="1:22" s="185" customFormat="1" ht="12" customHeight="1" thickBot="1" x14ac:dyDescent="0.35">
      <c r="A17" s="183"/>
      <c r="B17" s="372"/>
      <c r="C17" s="374"/>
      <c r="D17" s="378"/>
      <c r="E17" s="477"/>
      <c r="F17" s="474"/>
      <c r="G17" s="474"/>
      <c r="H17" s="472"/>
      <c r="I17" s="478"/>
      <c r="J17" s="479">
        <f>D16*J16</f>
        <v>0</v>
      </c>
      <c r="K17" s="480">
        <f>D16*K16</f>
        <v>0</v>
      </c>
      <c r="L17" s="481">
        <f>D16*L16</f>
        <v>0</v>
      </c>
      <c r="M17" s="184">
        <f>SUM(E17:L17)</f>
        <v>0</v>
      </c>
      <c r="N17" s="181"/>
      <c r="O17" s="181"/>
      <c r="P17" s="181"/>
      <c r="Q17" s="181"/>
      <c r="R17" s="181"/>
      <c r="S17" s="181"/>
      <c r="T17" s="181"/>
      <c r="U17" s="181"/>
      <c r="V17" s="181"/>
    </row>
    <row r="18" spans="1:22" s="182" customFormat="1" ht="12" customHeight="1" x14ac:dyDescent="0.3">
      <c r="A18" s="179"/>
      <c r="B18" s="371">
        <v>6</v>
      </c>
      <c r="C18" s="373" t="str">
        <f>CYP!D38</f>
        <v>PINTURAS</v>
      </c>
      <c r="D18" s="377">
        <f>CYP!I38</f>
        <v>0</v>
      </c>
      <c r="E18" s="249"/>
      <c r="F18" s="188"/>
      <c r="G18" s="189"/>
      <c r="H18" s="186"/>
      <c r="I18" s="187"/>
      <c r="J18" s="188"/>
      <c r="K18" s="189"/>
      <c r="L18" s="282"/>
      <c r="M18" s="184"/>
      <c r="N18" s="181"/>
      <c r="O18" s="184"/>
      <c r="P18" s="181"/>
      <c r="Q18" s="181"/>
      <c r="R18" s="181"/>
      <c r="S18" s="181"/>
      <c r="T18" s="181"/>
      <c r="U18" s="181"/>
      <c r="V18" s="181"/>
    </row>
    <row r="19" spans="1:22" s="185" customFormat="1" ht="12" customHeight="1" thickBot="1" x14ac:dyDescent="0.35">
      <c r="A19" s="183"/>
      <c r="B19" s="372"/>
      <c r="C19" s="374"/>
      <c r="D19" s="378"/>
      <c r="E19" s="477"/>
      <c r="F19" s="474"/>
      <c r="G19" s="474"/>
      <c r="H19" s="472"/>
      <c r="I19" s="478"/>
      <c r="J19" s="479">
        <f>D18*J18</f>
        <v>0</v>
      </c>
      <c r="K19" s="480">
        <f>D18*K18</f>
        <v>0</v>
      </c>
      <c r="L19" s="481">
        <f>D18*L18</f>
        <v>0</v>
      </c>
      <c r="M19" s="184">
        <f>SUM(E19:L19)</f>
        <v>0</v>
      </c>
      <c r="N19" s="181"/>
      <c r="O19" s="181"/>
      <c r="P19" s="181"/>
      <c r="Q19" s="181"/>
      <c r="R19" s="181"/>
      <c r="S19" s="181"/>
      <c r="T19" s="181"/>
      <c r="U19" s="181"/>
      <c r="V19" s="181"/>
    </row>
    <row r="20" spans="1:22" s="182" customFormat="1" ht="12" customHeight="1" x14ac:dyDescent="0.3">
      <c r="A20" s="179"/>
      <c r="B20" s="371">
        <v>7</v>
      </c>
      <c r="C20" s="373" t="str">
        <f>CYP!D43</f>
        <v>HERRERÍA</v>
      </c>
      <c r="D20" s="377">
        <f>CYP!I43</f>
        <v>0</v>
      </c>
      <c r="E20" s="467"/>
      <c r="F20" s="188"/>
      <c r="G20" s="189"/>
      <c r="H20" s="186"/>
      <c r="I20" s="187"/>
      <c r="J20" s="188"/>
      <c r="K20" s="189"/>
      <c r="L20" s="282"/>
      <c r="M20" s="184"/>
      <c r="N20" s="181"/>
      <c r="O20" s="181"/>
      <c r="P20" s="181"/>
      <c r="Q20" s="181"/>
      <c r="R20" s="181"/>
      <c r="S20" s="181"/>
      <c r="T20" s="181"/>
      <c r="U20" s="181"/>
      <c r="V20" s="181"/>
    </row>
    <row r="21" spans="1:22" s="185" customFormat="1" ht="13.5" thickBot="1" x14ac:dyDescent="0.35">
      <c r="A21" s="183"/>
      <c r="B21" s="372"/>
      <c r="C21" s="374"/>
      <c r="D21" s="378"/>
      <c r="E21" s="466">
        <f>D20*E20</f>
        <v>0</v>
      </c>
      <c r="F21" s="474"/>
      <c r="G21" s="474"/>
      <c r="H21" s="472"/>
      <c r="I21" s="473"/>
      <c r="J21" s="474"/>
      <c r="K21" s="480">
        <f>D20*K20</f>
        <v>0</v>
      </c>
      <c r="L21" s="480">
        <f>D20*L20</f>
        <v>0</v>
      </c>
      <c r="M21" s="284">
        <f>SUM(E21:L21)</f>
        <v>0</v>
      </c>
      <c r="N21" s="181"/>
      <c r="O21" s="181"/>
      <c r="P21" s="181"/>
      <c r="Q21" s="181"/>
      <c r="R21" s="181"/>
      <c r="S21" s="181"/>
      <c r="T21" s="181"/>
      <c r="U21" s="181"/>
      <c r="V21" s="181"/>
    </row>
    <row r="22" spans="1:22" s="182" customFormat="1" ht="12" customHeight="1" x14ac:dyDescent="0.3">
      <c r="A22" s="179"/>
      <c r="B22" s="371">
        <v>8</v>
      </c>
      <c r="C22" s="373" t="str">
        <f>CYP!D46</f>
        <v>CARPINTERIAS</v>
      </c>
      <c r="D22" s="377">
        <f>CYP!I46</f>
        <v>0</v>
      </c>
      <c r="E22" s="249"/>
      <c r="F22" s="188"/>
      <c r="G22" s="291"/>
      <c r="H22" s="292"/>
      <c r="I22" s="467"/>
      <c r="J22" s="188"/>
      <c r="K22" s="189"/>
      <c r="L22" s="186"/>
      <c r="M22" s="184"/>
      <c r="N22" s="181"/>
      <c r="O22" s="181"/>
      <c r="P22" s="181"/>
      <c r="Q22" s="181"/>
      <c r="R22" s="181"/>
      <c r="S22" s="181"/>
      <c r="T22" s="181"/>
      <c r="U22" s="181"/>
      <c r="V22" s="181"/>
    </row>
    <row r="23" spans="1:22" s="185" customFormat="1" ht="12" customHeight="1" thickBot="1" x14ac:dyDescent="0.35">
      <c r="A23" s="183"/>
      <c r="B23" s="372"/>
      <c r="C23" s="374"/>
      <c r="D23" s="378"/>
      <c r="E23" s="477"/>
      <c r="F23" s="482"/>
      <c r="G23" s="483">
        <f>D22*G22</f>
        <v>0</v>
      </c>
      <c r="H23" s="470">
        <f>D22*H22</f>
        <v>0</v>
      </c>
      <c r="I23" s="466">
        <f>D22*I22</f>
        <v>0</v>
      </c>
      <c r="J23" s="479">
        <f>D22*J22</f>
        <v>0</v>
      </c>
      <c r="K23" s="471">
        <f>D22*K22</f>
        <v>0</v>
      </c>
      <c r="L23" s="472"/>
      <c r="M23" s="184">
        <f>SUM(E23:L23)</f>
        <v>0</v>
      </c>
      <c r="N23" s="181"/>
      <c r="O23" s="181"/>
      <c r="P23" s="181"/>
      <c r="Q23" s="181"/>
      <c r="R23" s="181"/>
      <c r="S23" s="181"/>
      <c r="T23" s="181"/>
      <c r="U23" s="181"/>
      <c r="V23" s="181"/>
    </row>
    <row r="24" spans="1:22" s="182" customFormat="1" ht="12" customHeight="1" x14ac:dyDescent="0.3">
      <c r="A24" s="179"/>
      <c r="B24" s="371">
        <v>9</v>
      </c>
      <c r="C24" s="373" t="str">
        <f>CYP!D48</f>
        <v>IMPERMEABILIZACIÓN</v>
      </c>
      <c r="D24" s="377">
        <f>CYP!I48</f>
        <v>0</v>
      </c>
      <c r="E24" s="249"/>
      <c r="F24" s="188"/>
      <c r="G24" s="291"/>
      <c r="H24" s="292"/>
      <c r="I24" s="467"/>
      <c r="J24" s="188"/>
      <c r="K24" s="189"/>
      <c r="L24" s="186"/>
      <c r="M24" s="184"/>
      <c r="N24" s="181"/>
      <c r="O24" s="181"/>
      <c r="P24" s="181"/>
      <c r="Q24" s="181"/>
      <c r="R24" s="181"/>
      <c r="S24" s="181"/>
      <c r="T24" s="181"/>
      <c r="U24" s="181"/>
      <c r="V24" s="181"/>
    </row>
    <row r="25" spans="1:22" s="185" customFormat="1" ht="12" customHeight="1" thickBot="1" x14ac:dyDescent="0.35">
      <c r="A25" s="183"/>
      <c r="B25" s="372"/>
      <c r="C25" s="374"/>
      <c r="D25" s="378"/>
      <c r="E25" s="477"/>
      <c r="F25" s="482"/>
      <c r="G25" s="483">
        <f>D24*G24</f>
        <v>0</v>
      </c>
      <c r="H25" s="470">
        <f>D24*H24</f>
        <v>0</v>
      </c>
      <c r="I25" s="466">
        <f>D24*I24</f>
        <v>0</v>
      </c>
      <c r="J25" s="479">
        <f>D24*J24</f>
        <v>0</v>
      </c>
      <c r="K25" s="471">
        <f>D24*K24</f>
        <v>0</v>
      </c>
      <c r="L25" s="472"/>
      <c r="M25" s="184">
        <f>SUM(E25:L25)</f>
        <v>0</v>
      </c>
      <c r="N25" s="181"/>
      <c r="O25" s="181"/>
      <c r="P25" s="181"/>
      <c r="Q25" s="181"/>
      <c r="R25" s="181"/>
      <c r="S25" s="181"/>
      <c r="T25" s="181"/>
      <c r="U25" s="181"/>
      <c r="V25" s="181"/>
    </row>
    <row r="26" spans="1:22" s="182" customFormat="1" ht="12" customHeight="1" x14ac:dyDescent="0.3">
      <c r="A26" s="179"/>
      <c r="B26" s="371">
        <v>10</v>
      </c>
      <c r="C26" s="373" t="s">
        <v>97</v>
      </c>
      <c r="D26" s="377">
        <f>CYP!I60</f>
        <v>0</v>
      </c>
      <c r="E26" s="249"/>
      <c r="F26" s="484"/>
      <c r="G26" s="485"/>
      <c r="H26" s="187"/>
      <c r="I26" s="486"/>
      <c r="J26" s="484"/>
      <c r="K26" s="484"/>
      <c r="L26" s="292"/>
      <c r="M26" s="184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s="194" customFormat="1" ht="12" customHeight="1" thickBot="1" x14ac:dyDescent="0.35">
      <c r="A27" s="191"/>
      <c r="B27" s="372"/>
      <c r="C27" s="374"/>
      <c r="D27" s="378"/>
      <c r="E27" s="285">
        <f t="shared" ref="E27:L27" si="0">$D$26*E26</f>
        <v>0</v>
      </c>
      <c r="F27" s="286">
        <f t="shared" si="0"/>
        <v>0</v>
      </c>
      <c r="G27" s="281">
        <f t="shared" si="0"/>
        <v>0</v>
      </c>
      <c r="H27" s="287">
        <f t="shared" si="0"/>
        <v>0</v>
      </c>
      <c r="I27" s="283">
        <f t="shared" si="0"/>
        <v>0</v>
      </c>
      <c r="J27" s="288">
        <f t="shared" si="0"/>
        <v>0</v>
      </c>
      <c r="K27" s="286">
        <f t="shared" si="0"/>
        <v>0</v>
      </c>
      <c r="L27" s="287">
        <f t="shared" si="0"/>
        <v>0</v>
      </c>
      <c r="M27" s="192">
        <f>SUM(E27:L27)</f>
        <v>0</v>
      </c>
      <c r="N27" s="193"/>
      <c r="O27" s="193"/>
      <c r="P27" s="193"/>
      <c r="Q27" s="193"/>
      <c r="R27" s="193"/>
      <c r="S27" s="193"/>
      <c r="T27" s="193"/>
      <c r="U27" s="193"/>
      <c r="V27" s="193"/>
    </row>
    <row r="28" spans="1:22" s="200" customFormat="1" ht="24" customHeight="1" thickBot="1" x14ac:dyDescent="0.4">
      <c r="A28" s="195"/>
      <c r="B28" s="390" t="s">
        <v>209</v>
      </c>
      <c r="C28" s="391"/>
      <c r="D28" s="196">
        <f>SUM(D8:D27)</f>
        <v>0</v>
      </c>
      <c r="E28" s="197">
        <f>E27+E25+E21+E19+E15+E13+E11+E9+E23+E17</f>
        <v>0</v>
      </c>
      <c r="F28" s="197">
        <f>F27+F25+F21+F19+F15+F13+F11+F9+F23</f>
        <v>0</v>
      </c>
      <c r="G28" s="197">
        <f>G27+G25+G21+G19+G15+G13+G11+G9+G23+G17</f>
        <v>0</v>
      </c>
      <c r="H28" s="197">
        <f>H27+H25+H21+H19+H15+H13+H11+H9+H23+H17</f>
        <v>0</v>
      </c>
      <c r="I28" s="197">
        <f>I27+I25+I23+I19+I15+I13+I11+I9+I21+I17</f>
        <v>0</v>
      </c>
      <c r="J28" s="197">
        <f>J27+J25+J21+J19+J15+J13+J11+J9+J23+J17</f>
        <v>0</v>
      </c>
      <c r="K28" s="197">
        <f>K27+K25+K21+K19+K15+K13+K11+K9+K23+K17</f>
        <v>0</v>
      </c>
      <c r="L28" s="198">
        <f>L27+L25+L21+L19+L15+L13+L11+L9+L23+L17</f>
        <v>0</v>
      </c>
      <c r="M28" s="199">
        <f>SUM(E28:L28)</f>
        <v>0</v>
      </c>
      <c r="N28" s="190"/>
      <c r="O28" s="190"/>
      <c r="P28" s="190"/>
      <c r="Q28" s="190"/>
      <c r="R28" s="190"/>
      <c r="S28" s="190"/>
      <c r="T28" s="190"/>
      <c r="U28" s="190"/>
      <c r="V28" s="190"/>
    </row>
    <row r="29" spans="1:22" s="201" customFormat="1" ht="31.9" customHeight="1" x14ac:dyDescent="0.35">
      <c r="B29" s="392" t="s">
        <v>210</v>
      </c>
      <c r="C29" s="392"/>
      <c r="D29" s="202" t="e">
        <f>D28*D32</f>
        <v>#DIV/0!</v>
      </c>
      <c r="E29" s="203" t="e">
        <f t="shared" ref="E29:L29" si="1">E28*$D$32</f>
        <v>#DIV/0!</v>
      </c>
      <c r="F29" s="203" t="e">
        <f t="shared" si="1"/>
        <v>#DIV/0!</v>
      </c>
      <c r="G29" s="203" t="e">
        <f t="shared" si="1"/>
        <v>#DIV/0!</v>
      </c>
      <c r="H29" s="203" t="e">
        <f t="shared" si="1"/>
        <v>#DIV/0!</v>
      </c>
      <c r="I29" s="203" t="e">
        <f t="shared" si="1"/>
        <v>#DIV/0!</v>
      </c>
      <c r="J29" s="203" t="e">
        <f t="shared" si="1"/>
        <v>#DIV/0!</v>
      </c>
      <c r="K29" s="203" t="e">
        <f t="shared" si="1"/>
        <v>#DIV/0!</v>
      </c>
      <c r="L29" s="204" t="e">
        <f t="shared" si="1"/>
        <v>#DIV/0!</v>
      </c>
      <c r="M29" s="205" t="e">
        <f>SUM(E29:L29)</f>
        <v>#DIV/0!</v>
      </c>
      <c r="N29" s="206"/>
      <c r="O29" s="206"/>
      <c r="P29" s="206"/>
      <c r="Q29" s="206"/>
      <c r="R29" s="206"/>
      <c r="S29" s="206"/>
      <c r="T29" s="206"/>
      <c r="U29" s="206"/>
      <c r="V29" s="206"/>
    </row>
    <row r="30" spans="1:22" s="200" customFormat="1" ht="56.5" customHeight="1" x14ac:dyDescent="0.35">
      <c r="B30" s="393" t="s">
        <v>211</v>
      </c>
      <c r="C30" s="394"/>
      <c r="D30" s="207">
        <f>CYP!I79</f>
        <v>0</v>
      </c>
      <c r="E30" s="395">
        <f>D30/2</f>
        <v>0</v>
      </c>
      <c r="F30" s="396"/>
      <c r="G30" s="396"/>
      <c r="H30" s="397"/>
      <c r="I30" s="395">
        <f>D30/2</f>
        <v>0</v>
      </c>
      <c r="J30" s="396"/>
      <c r="K30" s="396"/>
      <c r="L30" s="397"/>
      <c r="M30" s="208">
        <f>E30+I30</f>
        <v>0</v>
      </c>
      <c r="N30" s="190"/>
      <c r="O30" s="190"/>
      <c r="P30" s="190"/>
      <c r="Q30" s="190"/>
      <c r="R30" s="190"/>
      <c r="S30" s="190"/>
      <c r="T30" s="190"/>
      <c r="U30" s="190"/>
      <c r="V30" s="190"/>
    </row>
    <row r="31" spans="1:22" s="200" customFormat="1" ht="30" customHeight="1" x14ac:dyDescent="0.35">
      <c r="B31" s="399" t="s">
        <v>212</v>
      </c>
      <c r="C31" s="399"/>
      <c r="D31" s="209" t="e">
        <f>D29+D30</f>
        <v>#DIV/0!</v>
      </c>
      <c r="E31" s="400" t="e">
        <f>SUM(E29:H30)</f>
        <v>#DIV/0!</v>
      </c>
      <c r="F31" s="401"/>
      <c r="G31" s="401"/>
      <c r="H31" s="402"/>
      <c r="I31" s="400" t="e">
        <f>SUM(I29:L30)</f>
        <v>#DIV/0!</v>
      </c>
      <c r="J31" s="403"/>
      <c r="K31" s="403"/>
      <c r="L31" s="404"/>
      <c r="M31" s="210" t="e">
        <f>E31+I31</f>
        <v>#DIV/0!</v>
      </c>
      <c r="N31" s="190"/>
      <c r="O31" s="190"/>
      <c r="P31" s="190"/>
      <c r="Q31" s="190"/>
      <c r="R31" s="190"/>
      <c r="S31" s="190"/>
      <c r="T31" s="190"/>
      <c r="U31" s="190"/>
      <c r="V31" s="190"/>
    </row>
    <row r="32" spans="1:22" x14ac:dyDescent="0.35">
      <c r="C32" s="168" t="s">
        <v>213</v>
      </c>
      <c r="D32" s="211" t="e">
        <f>CYP!I75</f>
        <v>#DIV/0!</v>
      </c>
      <c r="E32" s="398"/>
      <c r="F32" s="398"/>
      <c r="G32" s="398"/>
      <c r="H32" s="398"/>
      <c r="I32" s="398"/>
      <c r="J32" s="398"/>
      <c r="K32" s="398"/>
      <c r="L32" s="398"/>
      <c r="M32" s="212"/>
      <c r="N32" s="167"/>
      <c r="O32" s="167"/>
      <c r="P32" s="167"/>
      <c r="Q32" s="167"/>
      <c r="R32" s="167"/>
      <c r="S32" s="167"/>
      <c r="T32" s="167"/>
      <c r="U32" s="167"/>
      <c r="V32" s="167"/>
    </row>
    <row r="33" spans="2:22" ht="17.5" customHeight="1" x14ac:dyDescent="0.35">
      <c r="D33" s="213"/>
      <c r="E33" s="409"/>
      <c r="F33" s="409"/>
      <c r="G33" s="409"/>
      <c r="H33" s="409"/>
      <c r="I33" s="409"/>
      <c r="J33" s="409"/>
      <c r="K33" s="409"/>
      <c r="L33" s="409"/>
      <c r="M33" s="167"/>
      <c r="N33" s="167"/>
      <c r="O33" s="167"/>
      <c r="P33" s="167"/>
      <c r="Q33" s="167"/>
      <c r="R33" s="167"/>
      <c r="S33" s="167"/>
      <c r="T33" s="167"/>
      <c r="U33" s="167"/>
      <c r="V33" s="167"/>
    </row>
    <row r="34" spans="2:22" ht="17.5" customHeight="1" x14ac:dyDescent="0.35">
      <c r="C34" s="215"/>
      <c r="D34" s="213"/>
      <c r="E34" s="214"/>
      <c r="F34" s="214"/>
      <c r="G34" s="214"/>
      <c r="H34" s="214"/>
      <c r="I34" s="214"/>
      <c r="J34" s="214"/>
      <c r="K34" s="214"/>
      <c r="L34" s="214"/>
      <c r="M34" s="167"/>
      <c r="N34" s="167"/>
      <c r="O34" s="167"/>
      <c r="P34" s="167"/>
      <c r="Q34" s="167"/>
      <c r="R34" s="167"/>
      <c r="S34" s="167"/>
      <c r="T34" s="167"/>
      <c r="U34" s="167"/>
      <c r="V34" s="167"/>
    </row>
    <row r="35" spans="2:22" ht="17.5" customHeight="1" x14ac:dyDescent="0.35">
      <c r="C35" s="215"/>
      <c r="D35" s="213"/>
      <c r="E35" s="214"/>
      <c r="F35" s="214"/>
      <c r="G35" s="214"/>
      <c r="H35" s="214"/>
      <c r="I35" s="214"/>
      <c r="J35" s="214"/>
      <c r="K35" s="214"/>
      <c r="L35" s="214"/>
      <c r="M35" s="167"/>
      <c r="N35" s="167"/>
      <c r="O35" s="167"/>
      <c r="P35" s="167"/>
      <c r="Q35" s="167"/>
      <c r="R35" s="167"/>
    </row>
    <row r="36" spans="2:22" s="173" customFormat="1" ht="15.65" customHeight="1" x14ac:dyDescent="0.45">
      <c r="B36" s="405" t="s">
        <v>214</v>
      </c>
      <c r="C36" s="405"/>
      <c r="D36" s="406"/>
      <c r="E36" s="407" t="s">
        <v>215</v>
      </c>
      <c r="F36" s="408"/>
      <c r="G36" s="408"/>
      <c r="H36" s="408"/>
      <c r="I36" s="408" t="s">
        <v>200</v>
      </c>
      <c r="J36" s="408"/>
      <c r="K36" s="408"/>
      <c r="L36" s="408"/>
      <c r="M36" s="216"/>
      <c r="N36" s="216"/>
      <c r="O36" s="216"/>
      <c r="P36" s="216"/>
      <c r="Q36" s="216"/>
      <c r="R36" s="216"/>
    </row>
    <row r="37" spans="2:22" ht="18.5" x14ac:dyDescent="0.35">
      <c r="B37" s="410" t="s">
        <v>216</v>
      </c>
      <c r="C37" s="410"/>
      <c r="D37" s="411"/>
      <c r="E37" s="412" t="e">
        <f>$E$31/$D$31</f>
        <v>#DIV/0!</v>
      </c>
      <c r="F37" s="413"/>
      <c r="G37" s="413"/>
      <c r="H37" s="414"/>
      <c r="I37" s="412" t="e">
        <f>$I$31/$D$31</f>
        <v>#DIV/0!</v>
      </c>
      <c r="J37" s="413"/>
      <c r="K37" s="413"/>
      <c r="L37" s="414"/>
      <c r="M37" s="217" t="e">
        <f>SUM(E37:L37)</f>
        <v>#DIV/0!</v>
      </c>
      <c r="N37" s="167"/>
      <c r="O37" s="167"/>
      <c r="P37" s="167"/>
      <c r="Q37" s="167"/>
      <c r="R37" s="167"/>
    </row>
    <row r="38" spans="2:22" x14ac:dyDescent="0.35">
      <c r="B38" s="410"/>
      <c r="C38" s="410"/>
      <c r="D38" s="411"/>
      <c r="E38" s="415" t="e">
        <f>$E$31</f>
        <v>#DIV/0!</v>
      </c>
      <c r="F38" s="415"/>
      <c r="G38" s="415"/>
      <c r="H38" s="416"/>
      <c r="I38" s="417" t="e">
        <f>$I$31</f>
        <v>#DIV/0!</v>
      </c>
      <c r="J38" s="418"/>
      <c r="K38" s="418"/>
      <c r="L38" s="419"/>
      <c r="M38" s="167"/>
      <c r="N38" s="167"/>
      <c r="O38" s="167"/>
      <c r="P38" s="167"/>
      <c r="Q38" s="167"/>
      <c r="R38" s="167"/>
    </row>
    <row r="39" spans="2:22" ht="18.5" x14ac:dyDescent="0.35">
      <c r="B39" s="431" t="s">
        <v>217</v>
      </c>
      <c r="C39" s="431"/>
      <c r="D39" s="432"/>
      <c r="E39" s="433" t="e">
        <f>E37</f>
        <v>#DIV/0!</v>
      </c>
      <c r="F39" s="433"/>
      <c r="G39" s="433"/>
      <c r="H39" s="434"/>
      <c r="I39" s="433" t="e">
        <f>E39+I37</f>
        <v>#DIV/0!</v>
      </c>
      <c r="J39" s="433"/>
      <c r="K39" s="433"/>
      <c r="L39" s="434"/>
      <c r="M39" s="167"/>
      <c r="N39" s="167"/>
      <c r="O39" s="167"/>
      <c r="P39" s="167"/>
      <c r="Q39" s="167"/>
      <c r="R39" s="167"/>
    </row>
    <row r="40" spans="2:22" ht="31.15" customHeight="1" x14ac:dyDescent="0.35">
      <c r="B40" s="431"/>
      <c r="C40" s="431"/>
      <c r="D40" s="432"/>
      <c r="E40" s="440" t="e">
        <f>E38</f>
        <v>#DIV/0!</v>
      </c>
      <c r="F40" s="441"/>
      <c r="G40" s="441"/>
      <c r="H40" s="442"/>
      <c r="I40" s="440" t="e">
        <f>E40+I38</f>
        <v>#DIV/0!</v>
      </c>
      <c r="J40" s="441"/>
      <c r="K40" s="441"/>
      <c r="L40" s="442"/>
      <c r="M40" s="218" t="e">
        <f>IF(I40=#REF!,"Verifica",IF(I40&lt;&gt;#REF!,"No Verifica"))</f>
        <v>#DIV/0!</v>
      </c>
      <c r="N40" s="167"/>
      <c r="O40" s="167"/>
      <c r="P40" s="167"/>
      <c r="Q40" s="167"/>
      <c r="R40" s="167"/>
    </row>
    <row r="41" spans="2:22" ht="30" customHeight="1" x14ac:dyDescent="0.35">
      <c r="C41" s="219"/>
      <c r="D41" s="220"/>
      <c r="E41" s="221"/>
      <c r="F41" s="221"/>
      <c r="G41" s="221"/>
      <c r="H41" s="221"/>
      <c r="I41" s="221"/>
      <c r="J41" s="221"/>
      <c r="K41" s="221"/>
      <c r="L41" s="221"/>
      <c r="M41" s="218"/>
      <c r="N41" s="167"/>
      <c r="O41" s="167"/>
      <c r="P41" s="167"/>
      <c r="Q41" s="167"/>
      <c r="R41" s="167"/>
    </row>
    <row r="42" spans="2:22" ht="18.5" x14ac:dyDescent="0.45">
      <c r="C42" s="219"/>
      <c r="D42" s="222" t="s">
        <v>218</v>
      </c>
      <c r="E42" s="435" t="s">
        <v>215</v>
      </c>
      <c r="F42" s="436"/>
      <c r="G42" s="436"/>
      <c r="H42" s="436"/>
      <c r="I42" s="436" t="s">
        <v>200</v>
      </c>
      <c r="J42" s="436"/>
      <c r="K42" s="436"/>
      <c r="L42" s="436"/>
      <c r="M42" s="167"/>
      <c r="N42" s="167"/>
      <c r="O42" s="167"/>
      <c r="P42" s="167"/>
      <c r="Q42" s="167"/>
      <c r="R42" s="167"/>
    </row>
    <row r="43" spans="2:22" ht="18.5" x14ac:dyDescent="0.35">
      <c r="C43" s="223"/>
      <c r="D43" s="224" t="s">
        <v>216</v>
      </c>
      <c r="E43" s="449" t="e">
        <f>$E$44/$D$31</f>
        <v>#DIV/0!</v>
      </c>
      <c r="F43" s="412"/>
      <c r="G43" s="412"/>
      <c r="H43" s="450"/>
      <c r="I43" s="449" t="e">
        <f>$I$44/$D$31</f>
        <v>#DIV/0!</v>
      </c>
      <c r="J43" s="412"/>
      <c r="K43" s="412"/>
      <c r="L43" s="450"/>
      <c r="M43" s="217" t="e">
        <f>SUM(E43:L43)</f>
        <v>#DIV/0!</v>
      </c>
      <c r="N43" s="167"/>
      <c r="O43" s="167"/>
      <c r="P43" s="167"/>
      <c r="Q43" s="167"/>
      <c r="R43" s="167"/>
    </row>
    <row r="44" spans="2:22" x14ac:dyDescent="0.35">
      <c r="C44" s="225" t="s">
        <v>219</v>
      </c>
      <c r="D44" s="226" t="s">
        <v>220</v>
      </c>
      <c r="E44" s="443" t="e">
        <f>E38</f>
        <v>#DIV/0!</v>
      </c>
      <c r="F44" s="444"/>
      <c r="G44" s="444"/>
      <c r="H44" s="445"/>
      <c r="I44" s="446">
        <f>1250000*2</f>
        <v>2500000</v>
      </c>
      <c r="J44" s="447"/>
      <c r="K44" s="447"/>
      <c r="L44" s="448"/>
      <c r="M44" s="167"/>
      <c r="N44" s="167"/>
      <c r="O44" s="167"/>
      <c r="P44" s="167"/>
      <c r="Q44" s="167"/>
      <c r="R44" s="167"/>
    </row>
    <row r="45" spans="2:22" ht="18.5" x14ac:dyDescent="0.45">
      <c r="C45" s="223"/>
      <c r="D45" s="227" t="s">
        <v>221</v>
      </c>
      <c r="E45" s="433" t="e">
        <f>E43</f>
        <v>#DIV/0!</v>
      </c>
      <c r="F45" s="433"/>
      <c r="G45" s="433"/>
      <c r="H45" s="434"/>
      <c r="I45" s="433" t="e">
        <f>E45+I43</f>
        <v>#DIV/0!</v>
      </c>
      <c r="J45" s="433"/>
      <c r="K45" s="433"/>
      <c r="L45" s="434"/>
      <c r="M45" s="212"/>
      <c r="N45" s="167"/>
      <c r="O45" s="167"/>
      <c r="P45" s="167"/>
      <c r="Q45" s="167"/>
      <c r="R45" s="167"/>
    </row>
    <row r="46" spans="2:22" ht="31" x14ac:dyDescent="0.35">
      <c r="C46" s="223"/>
      <c r="D46" s="228" t="s">
        <v>222</v>
      </c>
      <c r="E46" s="437" t="e">
        <f>E44</f>
        <v>#DIV/0!</v>
      </c>
      <c r="F46" s="438"/>
      <c r="G46" s="438"/>
      <c r="H46" s="439"/>
      <c r="I46" s="437" t="e">
        <f>E46+I44</f>
        <v>#DIV/0!</v>
      </c>
      <c r="J46" s="438"/>
      <c r="K46" s="438"/>
      <c r="L46" s="439"/>
      <c r="M46" s="218" t="e">
        <f>IF(#REF!=#REF!,"Verifica",IF(#REF!&lt;&gt;#REF!,"No Verifica"))</f>
        <v>#REF!</v>
      </c>
      <c r="N46" s="167"/>
      <c r="O46" s="167"/>
      <c r="P46" s="167"/>
      <c r="Q46" s="167"/>
      <c r="R46" s="167"/>
    </row>
    <row r="47" spans="2:22" ht="30" customHeight="1" thickBot="1" x14ac:dyDescent="0.4">
      <c r="C47" s="219"/>
      <c r="D47" s="220"/>
      <c r="E47" s="221"/>
      <c r="F47" s="221"/>
      <c r="G47" s="221"/>
      <c r="H47" s="221"/>
      <c r="I47" s="221"/>
      <c r="J47" s="221"/>
      <c r="K47" s="221"/>
      <c r="L47" s="221"/>
      <c r="M47" s="218"/>
      <c r="N47" s="167"/>
      <c r="O47" s="167"/>
      <c r="P47" s="167"/>
      <c r="Q47" s="167"/>
      <c r="R47" s="167"/>
    </row>
    <row r="48" spans="2:22" ht="34.9" customHeight="1" thickBot="1" x14ac:dyDescent="0.4">
      <c r="C48" s="219"/>
      <c r="D48" s="423" t="s">
        <v>223</v>
      </c>
      <c r="E48" s="424"/>
      <c r="F48" s="424"/>
      <c r="G48" s="424"/>
      <c r="H48" s="424"/>
      <c r="I48" s="424"/>
      <c r="J48" s="424"/>
      <c r="K48" s="424"/>
      <c r="L48" s="424"/>
      <c r="M48" s="167"/>
      <c r="N48" s="167"/>
      <c r="O48" s="167"/>
      <c r="P48" s="167"/>
      <c r="Q48" s="167"/>
      <c r="R48" s="167"/>
    </row>
    <row r="49" spans="3:18" ht="19.149999999999999" customHeight="1" x14ac:dyDescent="0.35">
      <c r="C49" s="223"/>
      <c r="D49" s="425" t="s">
        <v>224</v>
      </c>
      <c r="E49" s="427" t="s">
        <v>215</v>
      </c>
      <c r="F49" s="427"/>
      <c r="G49" s="427"/>
      <c r="H49" s="427"/>
      <c r="I49" s="427" t="s">
        <v>200</v>
      </c>
      <c r="J49" s="427"/>
      <c r="K49" s="427"/>
      <c r="L49" s="427"/>
      <c r="M49" s="167"/>
      <c r="N49" s="167"/>
      <c r="O49" s="167"/>
      <c r="P49" s="167"/>
      <c r="Q49" s="167"/>
      <c r="R49" s="167"/>
    </row>
    <row r="50" spans="3:18" x14ac:dyDescent="0.35">
      <c r="C50" s="223"/>
      <c r="D50" s="426"/>
      <c r="E50" s="428" t="e">
        <f>E43-E37</f>
        <v>#DIV/0!</v>
      </c>
      <c r="F50" s="429"/>
      <c r="G50" s="429"/>
      <c r="H50" s="429"/>
      <c r="I50" s="430" t="e">
        <f>I43-I37</f>
        <v>#DIV/0!</v>
      </c>
      <c r="J50" s="429"/>
      <c r="K50" s="429"/>
      <c r="L50" s="429"/>
      <c r="M50" s="167"/>
      <c r="N50" s="167"/>
      <c r="O50" s="167"/>
      <c r="P50" s="167"/>
      <c r="Q50" s="167"/>
      <c r="R50" s="167"/>
    </row>
    <row r="51" spans="3:18" ht="28.15" customHeight="1" x14ac:dyDescent="0.35">
      <c r="C51" s="223"/>
      <c r="D51" s="229"/>
      <c r="E51" s="420" t="e">
        <f>E44-E38</f>
        <v>#DIV/0!</v>
      </c>
      <c r="F51" s="420"/>
      <c r="G51" s="420"/>
      <c r="H51" s="421"/>
      <c r="I51" s="422" t="e">
        <f>I44-I38</f>
        <v>#DIV/0!</v>
      </c>
      <c r="J51" s="420"/>
      <c r="K51" s="420"/>
      <c r="L51" s="421"/>
      <c r="M51" s="167"/>
      <c r="N51" s="167"/>
      <c r="O51" s="167"/>
      <c r="P51" s="167"/>
      <c r="Q51" s="167"/>
      <c r="R51" s="167"/>
    </row>
    <row r="52" spans="3:18" s="232" customFormat="1" ht="19.149999999999999" customHeight="1" x14ac:dyDescent="0.25">
      <c r="C52" s="230"/>
      <c r="D52" s="231"/>
      <c r="E52" s="457" t="e">
        <f>IF(E51&gt;0,"SOBRE EJECUTADO",IF(E51&lt;=0,"PENDIENTE DE EJECUCIÓN"))</f>
        <v>#DIV/0!</v>
      </c>
      <c r="F52" s="457"/>
      <c r="G52" s="457"/>
      <c r="H52" s="458"/>
      <c r="I52" s="459" t="e">
        <f>IF(I51&gt;0,"SOBRE EJECUTADO",IF(I51&lt;=0,"PENDIENTE DE EJECUCIÓN"))</f>
        <v>#DIV/0!</v>
      </c>
      <c r="J52" s="457"/>
      <c r="K52" s="457"/>
      <c r="L52" s="458"/>
      <c r="M52" s="233"/>
      <c r="N52" s="233"/>
      <c r="O52" s="233"/>
      <c r="P52" s="233"/>
      <c r="Q52" s="233"/>
      <c r="R52" s="233"/>
    </row>
    <row r="53" spans="3:18" ht="31" x14ac:dyDescent="0.35">
      <c r="C53" s="223"/>
      <c r="D53" s="234" t="s">
        <v>225</v>
      </c>
      <c r="E53" s="433" t="e">
        <f>E50</f>
        <v>#DIV/0!</v>
      </c>
      <c r="F53" s="433"/>
      <c r="G53" s="433"/>
      <c r="H53" s="434"/>
      <c r="I53" s="433" t="e">
        <f>E53+I50</f>
        <v>#DIV/0!</v>
      </c>
      <c r="J53" s="433"/>
      <c r="K53" s="433"/>
      <c r="L53" s="434"/>
      <c r="M53" s="167"/>
      <c r="N53" s="167"/>
      <c r="O53" s="167"/>
      <c r="P53" s="167"/>
      <c r="Q53" s="167"/>
      <c r="R53" s="167"/>
    </row>
    <row r="54" spans="3:18" ht="31" x14ac:dyDescent="0.35">
      <c r="C54" s="223"/>
      <c r="D54" s="228" t="s">
        <v>226</v>
      </c>
      <c r="E54" s="451" t="e">
        <f>E51</f>
        <v>#DIV/0!</v>
      </c>
      <c r="F54" s="452"/>
      <c r="G54" s="452"/>
      <c r="H54" s="453"/>
      <c r="I54" s="451" t="e">
        <f>E54+I51</f>
        <v>#DIV/0!</v>
      </c>
      <c r="J54" s="452"/>
      <c r="K54" s="452"/>
      <c r="L54" s="453"/>
      <c r="M54" s="167"/>
      <c r="N54" s="167"/>
      <c r="O54" s="167"/>
      <c r="P54" s="167"/>
      <c r="Q54" s="167"/>
      <c r="R54" s="167"/>
    </row>
    <row r="55" spans="3:18" x14ac:dyDescent="0.35">
      <c r="M55" s="167"/>
      <c r="N55" s="167"/>
      <c r="O55" s="167"/>
      <c r="P55" s="167"/>
      <c r="Q55" s="167"/>
      <c r="R55" s="167"/>
    </row>
    <row r="56" spans="3:18" ht="31.9" customHeight="1" x14ac:dyDescent="0.35">
      <c r="D56" s="454" t="s">
        <v>227</v>
      </c>
      <c r="E56" s="454"/>
      <c r="F56" s="454"/>
      <c r="G56" s="454"/>
      <c r="H56" s="454"/>
      <c r="I56" s="454"/>
      <c r="J56" s="454"/>
      <c r="K56" s="454"/>
      <c r="L56" s="454"/>
      <c r="M56" s="167"/>
      <c r="N56" s="167"/>
      <c r="O56" s="167"/>
      <c r="P56" s="167"/>
      <c r="Q56" s="167"/>
      <c r="R56" s="167"/>
    </row>
    <row r="57" spans="3:18" ht="18.5" x14ac:dyDescent="0.45">
      <c r="D57" s="235" t="s">
        <v>215</v>
      </c>
      <c r="E57" s="236"/>
      <c r="F57" s="237"/>
      <c r="G57" s="237"/>
      <c r="H57" s="237"/>
      <c r="I57" s="237"/>
      <c r="J57" s="237"/>
      <c r="K57" s="237"/>
      <c r="L57" s="237"/>
      <c r="M57" s="167"/>
      <c r="N57" s="167"/>
      <c r="O57" s="167"/>
      <c r="P57" s="167"/>
      <c r="Q57" s="167"/>
      <c r="R57" s="167"/>
    </row>
    <row r="58" spans="3:18" ht="18.5" x14ac:dyDescent="0.45">
      <c r="C58" s="455"/>
      <c r="D58" s="456" t="e">
        <f>+E51</f>
        <v>#DIV/0!</v>
      </c>
      <c r="E58" s="238" t="str">
        <f>+[1]Hoja2!A10</f>
        <v/>
      </c>
      <c r="F58" s="239"/>
      <c r="G58" s="239"/>
      <c r="H58" s="239"/>
      <c r="I58" s="239"/>
      <c r="J58" s="239"/>
      <c r="K58" s="239"/>
      <c r="L58" s="239"/>
      <c r="M58" s="167"/>
      <c r="N58" s="167"/>
      <c r="O58" s="167"/>
      <c r="P58" s="167"/>
      <c r="Q58" s="167"/>
      <c r="R58" s="167"/>
    </row>
    <row r="59" spans="3:18" ht="18.5" x14ac:dyDescent="0.45">
      <c r="C59" s="455"/>
      <c r="D59" s="456"/>
      <c r="E59" s="238" t="e">
        <f>IF(D58&gt;0,"DE PESOS HAN SIDO EJECUTADO POR ENCIMA DEL PRESUPUESTO PROYECTADO",IF(D58&lt;=0,"DE PESOS NO HAN SIDO EJECUTADO EN RELACIÓN AL PRESUPUESTO PROYECTADO"))</f>
        <v>#DIV/0!</v>
      </c>
      <c r="M59" s="167"/>
      <c r="N59" s="167"/>
      <c r="O59" s="167"/>
      <c r="P59" s="167"/>
      <c r="Q59" s="167"/>
    </row>
    <row r="60" spans="3:18" ht="18.5" x14ac:dyDescent="0.35">
      <c r="D60" s="240" t="e">
        <f>+E50</f>
        <v>#DIV/0!</v>
      </c>
      <c r="E60" s="241" t="s">
        <v>228</v>
      </c>
      <c r="F60" s="242"/>
      <c r="G60" s="242"/>
      <c r="M60" s="167"/>
      <c r="N60" s="167"/>
      <c r="O60" s="167"/>
      <c r="P60" s="167"/>
      <c r="Q60" s="167"/>
    </row>
    <row r="61" spans="3:18" ht="18.5" x14ac:dyDescent="0.45">
      <c r="D61" s="235" t="s">
        <v>200</v>
      </c>
      <c r="E61" s="236"/>
      <c r="F61" s="237"/>
      <c r="G61" s="237"/>
      <c r="H61" s="237"/>
      <c r="I61" s="237"/>
      <c r="J61" s="237"/>
      <c r="K61" s="237"/>
      <c r="L61" s="237"/>
      <c r="M61" s="167"/>
      <c r="N61" s="167"/>
      <c r="O61" s="167"/>
      <c r="P61" s="167"/>
      <c r="Q61" s="167"/>
    </row>
    <row r="62" spans="3:18" ht="18.5" x14ac:dyDescent="0.45">
      <c r="C62" s="455"/>
      <c r="D62" s="456" t="e">
        <f>+I51</f>
        <v>#DIV/0!</v>
      </c>
      <c r="E62" s="238" t="str">
        <f>+[1]Hoja2!A20</f>
        <v>CATORCE MILLONES CUATROCIENTOS SESENTA MIL NOVECIENTOS SETENTA Y SIETE CON 5 CENTAVOS</v>
      </c>
      <c r="F62" s="239"/>
      <c r="G62" s="239"/>
      <c r="H62" s="239"/>
      <c r="I62" s="239"/>
      <c r="J62" s="239"/>
      <c r="K62" s="239"/>
      <c r="L62" s="239"/>
      <c r="M62" s="167"/>
      <c r="N62" s="167"/>
      <c r="O62" s="167"/>
      <c r="P62" s="167"/>
      <c r="Q62" s="167"/>
    </row>
    <row r="63" spans="3:18" ht="18.5" x14ac:dyDescent="0.45">
      <c r="C63" s="455"/>
      <c r="D63" s="456"/>
      <c r="E63" s="238" t="e">
        <f>IF(D62&gt;0,"DE PESOS HAN SIDO EJECUTADO POR ENCIMA DEL PRESUPUESTO PROYECTADO",IF(D62&lt;=0,"DE PESOS NO HAN SIDO EJECUTADO EN RELACIÓN AL PRESUPUESTO PROYECTADO"))</f>
        <v>#DIV/0!</v>
      </c>
      <c r="M63" s="167"/>
      <c r="N63" s="167"/>
      <c r="O63" s="167"/>
      <c r="P63" s="167"/>
      <c r="Q63" s="167"/>
    </row>
    <row r="64" spans="3:18" ht="18.5" x14ac:dyDescent="0.35">
      <c r="D64" s="240" t="e">
        <f>+I50</f>
        <v>#DIV/0!</v>
      </c>
      <c r="E64" s="241" t="s">
        <v>228</v>
      </c>
      <c r="F64" s="242"/>
      <c r="G64" s="242"/>
      <c r="M64" s="167"/>
      <c r="N64" s="167"/>
      <c r="O64" s="167"/>
      <c r="P64" s="167"/>
      <c r="Q64" s="167"/>
    </row>
    <row r="65" spans="3:17" ht="18.5" x14ac:dyDescent="0.45">
      <c r="D65" s="235" t="s">
        <v>229</v>
      </c>
      <c r="E65" s="236"/>
      <c r="F65" s="237"/>
      <c r="G65" s="237"/>
      <c r="H65" s="237"/>
      <c r="I65" s="237"/>
      <c r="J65" s="237"/>
      <c r="K65" s="237"/>
      <c r="L65" s="237"/>
      <c r="M65" s="167"/>
      <c r="N65" s="167"/>
      <c r="O65" s="167"/>
      <c r="P65" s="167"/>
      <c r="Q65" s="167"/>
    </row>
    <row r="66" spans="3:17" ht="18.5" x14ac:dyDescent="0.45">
      <c r="C66" s="455"/>
      <c r="D66" s="456" t="e">
        <f>+'PLAN DE TRABAJOS REFERENCIAL'!#REF!</f>
        <v>#REF!</v>
      </c>
      <c r="E66" s="238" t="str">
        <f>+[1]Hoja2!A30</f>
        <v/>
      </c>
      <c r="F66" s="239"/>
      <c r="G66" s="239"/>
      <c r="H66" s="239"/>
      <c r="I66" s="239"/>
      <c r="J66" s="239"/>
      <c r="K66" s="239"/>
      <c r="L66" s="239"/>
      <c r="M66" s="167"/>
      <c r="N66" s="167"/>
      <c r="O66" s="167"/>
      <c r="P66" s="167"/>
      <c r="Q66" s="167"/>
    </row>
    <row r="67" spans="3:17" ht="18.5" x14ac:dyDescent="0.45">
      <c r="C67" s="455"/>
      <c r="D67" s="456"/>
      <c r="E67" s="238" t="e">
        <f>IF(D66&gt;0,"DE PESOS HAN SIDO EJECUTADO POR ENCIMA DEL PRESUPUESTO PROYECTADO",IF(D66&lt;=0,"DE PESOS NO HAN SIDO EJECUTADO EN RELACIÓN AL PRESUPUESTO PROYECTADO"))</f>
        <v>#REF!</v>
      </c>
      <c r="M67" s="167"/>
      <c r="N67" s="167"/>
      <c r="O67" s="167"/>
      <c r="P67" s="167"/>
      <c r="Q67" s="167"/>
    </row>
    <row r="68" spans="3:17" ht="18.5" x14ac:dyDescent="0.35">
      <c r="D68" s="240" t="e">
        <f>+#REF!</f>
        <v>#REF!</v>
      </c>
      <c r="E68" s="241" t="s">
        <v>228</v>
      </c>
      <c r="F68" s="242"/>
      <c r="G68" s="242"/>
      <c r="M68" s="167"/>
      <c r="N68" s="167"/>
      <c r="O68" s="167"/>
      <c r="P68" s="167"/>
      <c r="Q68" s="167"/>
    </row>
    <row r="69" spans="3:17" ht="17.5" customHeight="1" x14ac:dyDescent="0.45">
      <c r="D69" s="235" t="s">
        <v>230</v>
      </c>
      <c r="E69" s="236"/>
      <c r="F69" s="237"/>
      <c r="G69" s="237"/>
      <c r="H69" s="237"/>
      <c r="I69" s="237"/>
      <c r="J69" s="237"/>
      <c r="K69" s="237"/>
      <c r="L69" s="237"/>
      <c r="M69" s="167"/>
      <c r="N69" s="167"/>
      <c r="O69" s="167"/>
      <c r="P69" s="167"/>
      <c r="Q69" s="167"/>
    </row>
    <row r="70" spans="3:17" ht="18.5" x14ac:dyDescent="0.45">
      <c r="C70" s="455"/>
      <c r="D70" s="456" t="e">
        <f>+#REF!</f>
        <v>#REF!</v>
      </c>
      <c r="E70" s="243" t="str">
        <f>+[1]Hoja2!A40</f>
        <v xml:space="preserve">UN MILLÓN DOSCIENTOS CINCUENTA MIL </v>
      </c>
      <c r="F70" s="239"/>
      <c r="G70" s="239"/>
      <c r="H70" s="239"/>
      <c r="I70" s="239"/>
      <c r="J70" s="239"/>
      <c r="K70" s="239"/>
      <c r="L70" s="239"/>
      <c r="M70" s="167"/>
      <c r="N70" s="167"/>
      <c r="O70" s="167"/>
      <c r="P70" s="167"/>
      <c r="Q70" s="167"/>
    </row>
    <row r="71" spans="3:17" ht="18.5" x14ac:dyDescent="0.45">
      <c r="C71" s="455"/>
      <c r="D71" s="456"/>
      <c r="E71" s="238" t="e">
        <f>IF(D70&gt;0,"DE PESOS HAN SIDO EJECUTADO POR ENCIMA DEL PRESUPUESTO PROYECTADO",IF(D70&lt;=0,"DE PESOS NO HAN SIDO EJECUTADO EN RELACIÓN AL PRESUPUESTO PROYECTADO"))</f>
        <v>#REF!</v>
      </c>
      <c r="M71" s="167"/>
      <c r="N71" s="167"/>
      <c r="O71" s="167"/>
      <c r="P71" s="167"/>
      <c r="Q71" s="167"/>
    </row>
    <row r="72" spans="3:17" ht="18.5" x14ac:dyDescent="0.35">
      <c r="D72" s="240" t="e">
        <f>+#REF!</f>
        <v>#REF!</v>
      </c>
      <c r="E72" s="244" t="s">
        <v>228</v>
      </c>
      <c r="F72" s="242"/>
      <c r="G72" s="242"/>
      <c r="M72" s="167"/>
      <c r="N72" s="167"/>
      <c r="O72" s="167"/>
      <c r="P72" s="167"/>
      <c r="Q72" s="167"/>
    </row>
    <row r="73" spans="3:17" ht="17.5" customHeight="1" x14ac:dyDescent="0.45">
      <c r="D73" s="235" t="s">
        <v>231</v>
      </c>
      <c r="E73" s="236"/>
      <c r="F73" s="237"/>
      <c r="G73" s="237"/>
      <c r="H73" s="237"/>
      <c r="I73" s="237"/>
      <c r="J73" s="237"/>
      <c r="K73" s="237"/>
      <c r="L73" s="237"/>
      <c r="M73" s="167"/>
      <c r="N73" s="167"/>
      <c r="O73" s="167"/>
      <c r="P73" s="167"/>
      <c r="Q73" s="167"/>
    </row>
    <row r="74" spans="3:17" ht="18.5" x14ac:dyDescent="0.45">
      <c r="C74" s="455"/>
      <c r="D74" s="456" t="e">
        <f>+#REF!</f>
        <v>#REF!</v>
      </c>
      <c r="E74" s="243" t="str">
        <f>+[1]Hoja2!A50</f>
        <v xml:space="preserve">UN MILLÓN DOSCIENTOS CINCUENTA MIL </v>
      </c>
      <c r="F74" s="239"/>
      <c r="G74" s="239"/>
      <c r="H74" s="239"/>
      <c r="I74" s="239"/>
      <c r="J74" s="239"/>
      <c r="K74" s="239"/>
      <c r="L74" s="239"/>
      <c r="M74" s="167"/>
      <c r="N74" s="167"/>
      <c r="O74" s="167"/>
      <c r="P74" s="167"/>
      <c r="Q74" s="167"/>
    </row>
    <row r="75" spans="3:17" ht="18.5" x14ac:dyDescent="0.45">
      <c r="C75" s="455"/>
      <c r="D75" s="456"/>
      <c r="E75" s="238" t="e">
        <f>IF(D74&gt;0,"DE PESOS HAN SIDO EJECUTADO POR ENCIMA DEL PRESUPUESTO PROYECTADO",IF(D74&lt;=0,"DE PESOS NO HAN SIDO EJECUTADO EN RELACIÓN AL PRESUPUESTO PROYECTADO"))</f>
        <v>#REF!</v>
      </c>
      <c r="M75" s="167"/>
      <c r="N75" s="167"/>
      <c r="O75" s="167"/>
      <c r="P75" s="167"/>
      <c r="Q75" s="167"/>
    </row>
    <row r="76" spans="3:17" ht="18.5" x14ac:dyDescent="0.35">
      <c r="D76" s="240" t="e">
        <f>+#REF!</f>
        <v>#REF!</v>
      </c>
      <c r="E76" s="244" t="s">
        <v>228</v>
      </c>
      <c r="F76" s="242"/>
      <c r="G76" s="242"/>
      <c r="M76" s="167"/>
      <c r="N76" s="167"/>
      <c r="O76" s="167"/>
      <c r="P76" s="167"/>
      <c r="Q76" s="167"/>
    </row>
    <row r="77" spans="3:17" ht="17.5" customHeight="1" x14ac:dyDescent="0.45">
      <c r="D77" s="235" t="s">
        <v>232</v>
      </c>
      <c r="E77" s="236"/>
      <c r="F77" s="237"/>
      <c r="G77" s="237"/>
      <c r="H77" s="237"/>
      <c r="I77" s="237"/>
      <c r="J77" s="237"/>
      <c r="K77" s="237"/>
      <c r="L77" s="237"/>
      <c r="M77" s="167"/>
      <c r="N77" s="167"/>
      <c r="O77" s="167"/>
      <c r="P77" s="167"/>
      <c r="Q77" s="167"/>
    </row>
    <row r="78" spans="3:17" ht="18.5" x14ac:dyDescent="0.45">
      <c r="C78" s="455"/>
      <c r="D78" s="456" t="e">
        <f>+#REF!</f>
        <v>#REF!</v>
      </c>
      <c r="E78" s="243" t="str">
        <f>+[1]Hoja2!A60</f>
        <v xml:space="preserve">UN MILLÓN DOSCIENTOS CINCUENTA MIL </v>
      </c>
      <c r="F78" s="239"/>
      <c r="G78" s="239"/>
      <c r="H78" s="239"/>
      <c r="I78" s="239"/>
      <c r="J78" s="239"/>
      <c r="K78" s="239"/>
      <c r="L78" s="239"/>
      <c r="M78" s="167"/>
      <c r="N78" s="167"/>
      <c r="O78" s="167"/>
      <c r="P78" s="167"/>
      <c r="Q78" s="167"/>
    </row>
    <row r="79" spans="3:17" ht="18.5" x14ac:dyDescent="0.45">
      <c r="C79" s="455"/>
      <c r="D79" s="456"/>
      <c r="E79" s="238" t="e">
        <f>IF(D78&gt;0,"DE PESOS HAN SIDO EJECUTADO POR ENCIMA DEL PRESUPUESTO PROYECTADO",IF(D78&lt;=0,"DE PESOS NO HAN SIDO EJECUTADO EN RELACIÓN AL PRESUPUESTO PROYECTADO"))</f>
        <v>#REF!</v>
      </c>
      <c r="M79" s="167"/>
      <c r="N79" s="167"/>
      <c r="O79" s="167"/>
      <c r="P79" s="167"/>
      <c r="Q79" s="167"/>
    </row>
    <row r="80" spans="3:17" ht="18.5" x14ac:dyDescent="0.35">
      <c r="D80" s="240" t="e">
        <f>+#REF!</f>
        <v>#REF!</v>
      </c>
      <c r="E80" s="244" t="s">
        <v>228</v>
      </c>
      <c r="F80" s="242"/>
      <c r="G80" s="242"/>
    </row>
  </sheetData>
  <sheetProtection formatCells="0" deleteRows="0"/>
  <mergeCells count="102">
    <mergeCell ref="C70:C71"/>
    <mergeCell ref="D70:D71"/>
    <mergeCell ref="C74:C75"/>
    <mergeCell ref="D74:D75"/>
    <mergeCell ref="C78:C79"/>
    <mergeCell ref="D78:D79"/>
    <mergeCell ref="C66:C67"/>
    <mergeCell ref="D66:D67"/>
    <mergeCell ref="E54:H54"/>
    <mergeCell ref="I54:L54"/>
    <mergeCell ref="E53:H53"/>
    <mergeCell ref="I53:L53"/>
    <mergeCell ref="D56:L56"/>
    <mergeCell ref="C58:C59"/>
    <mergeCell ref="D58:D59"/>
    <mergeCell ref="C62:C63"/>
    <mergeCell ref="D62:D63"/>
    <mergeCell ref="E52:H52"/>
    <mergeCell ref="I52:L52"/>
    <mergeCell ref="E51:H51"/>
    <mergeCell ref="I51:L51"/>
    <mergeCell ref="D48:L48"/>
    <mergeCell ref="D49:D50"/>
    <mergeCell ref="E49:H49"/>
    <mergeCell ref="I49:L49"/>
    <mergeCell ref="E50:H50"/>
    <mergeCell ref="I50:L50"/>
    <mergeCell ref="B39:D40"/>
    <mergeCell ref="E39:H39"/>
    <mergeCell ref="I39:L39"/>
    <mergeCell ref="E42:H42"/>
    <mergeCell ref="I42:L42"/>
    <mergeCell ref="E46:H46"/>
    <mergeCell ref="I46:L46"/>
    <mergeCell ref="E45:H45"/>
    <mergeCell ref="I45:L45"/>
    <mergeCell ref="E40:H40"/>
    <mergeCell ref="I40:L40"/>
    <mergeCell ref="E44:H44"/>
    <mergeCell ref="I44:L44"/>
    <mergeCell ref="E43:H43"/>
    <mergeCell ref="I43:L43"/>
    <mergeCell ref="B36:D36"/>
    <mergeCell ref="E36:H36"/>
    <mergeCell ref="I36:L36"/>
    <mergeCell ref="E33:H33"/>
    <mergeCell ref="I33:L33"/>
    <mergeCell ref="B37:D38"/>
    <mergeCell ref="E37:H37"/>
    <mergeCell ref="I37:L37"/>
    <mergeCell ref="E38:H38"/>
    <mergeCell ref="I38:L38"/>
    <mergeCell ref="B28:C28"/>
    <mergeCell ref="B29:C29"/>
    <mergeCell ref="B30:C30"/>
    <mergeCell ref="E30:H30"/>
    <mergeCell ref="I30:L30"/>
    <mergeCell ref="E32:H32"/>
    <mergeCell ref="I32:L32"/>
    <mergeCell ref="B31:C31"/>
    <mergeCell ref="E31:H31"/>
    <mergeCell ref="I31:L31"/>
    <mergeCell ref="B26:B27"/>
    <mergeCell ref="C26:C27"/>
    <mergeCell ref="D26:D27"/>
    <mergeCell ref="B20:B21"/>
    <mergeCell ref="C20:C21"/>
    <mergeCell ref="D20:D21"/>
    <mergeCell ref="B24:B25"/>
    <mergeCell ref="C24:C25"/>
    <mergeCell ref="D24:D25"/>
    <mergeCell ref="B22:B23"/>
    <mergeCell ref="C22:C23"/>
    <mergeCell ref="D22:D23"/>
    <mergeCell ref="B14:B15"/>
    <mergeCell ref="C14:C15"/>
    <mergeCell ref="D14:D15"/>
    <mergeCell ref="B18:B19"/>
    <mergeCell ref="C18:C19"/>
    <mergeCell ref="D18:D19"/>
    <mergeCell ref="B16:B17"/>
    <mergeCell ref="C16:C17"/>
    <mergeCell ref="D16:D17"/>
    <mergeCell ref="B2:C2"/>
    <mergeCell ref="D2:L2"/>
    <mergeCell ref="B3:C3"/>
    <mergeCell ref="D3:L3"/>
    <mergeCell ref="G4:L4"/>
    <mergeCell ref="B6:B7"/>
    <mergeCell ref="C6:C7"/>
    <mergeCell ref="D6:D7"/>
    <mergeCell ref="E6:H6"/>
    <mergeCell ref="I6:L6"/>
    <mergeCell ref="B10:B11"/>
    <mergeCell ref="C10:C11"/>
    <mergeCell ref="D10:D11"/>
    <mergeCell ref="B12:B13"/>
    <mergeCell ref="C12:C13"/>
    <mergeCell ref="D12:D13"/>
    <mergeCell ref="B8:B9"/>
    <mergeCell ref="C8:C9"/>
    <mergeCell ref="D8:D9"/>
  </mergeCells>
  <conditionalFormatting sqref="E8 I8">
    <cfRule type="expression" dxfId="843" priority="3473">
      <formula>"'=Y(G$3&gt;=$E3 , G$3&lt;=$F3)"</formula>
    </cfRule>
  </conditionalFormatting>
  <conditionalFormatting sqref="I14:L14">
    <cfRule type="expression" dxfId="842" priority="3469">
      <formula>"'=Y(G$3&gt;=$E3 , G$3&lt;=$F3)"</formula>
    </cfRule>
  </conditionalFormatting>
  <conditionalFormatting sqref="I18">
    <cfRule type="expression" dxfId="841" priority="3472">
      <formula>"'=Y(G$3&gt;=$E3 , G$3&lt;=$F3)"</formula>
    </cfRule>
  </conditionalFormatting>
  <conditionalFormatting sqref="I12">
    <cfRule type="expression" dxfId="840" priority="3471">
      <formula>"'=Y(G$3&gt;=$E3 , G$3&lt;=$F3)"</formula>
    </cfRule>
  </conditionalFormatting>
  <conditionalFormatting sqref="E14">
    <cfRule type="expression" dxfId="839" priority="3470">
      <formula>"'=Y(G$3&gt;=$E3 , G$3&lt;=$F3)"</formula>
    </cfRule>
  </conditionalFormatting>
  <conditionalFormatting sqref="E20">
    <cfRule type="expression" dxfId="838" priority="3455">
      <formula>"'=Y(G$3&gt;=$E3 , G$3&lt;=$F3)"</formula>
    </cfRule>
  </conditionalFormatting>
  <conditionalFormatting sqref="E24">
    <cfRule type="expression" dxfId="837" priority="3454">
      <formula>"'=Y(G$3&gt;=$E3 , G$3&lt;=$F3)"</formula>
    </cfRule>
  </conditionalFormatting>
  <conditionalFormatting sqref="E12">
    <cfRule type="expression" dxfId="836" priority="3449">
      <formula>"'=Y(G$3&gt;=$E3 , G$3&lt;=$F3)"</formula>
    </cfRule>
  </conditionalFormatting>
  <conditionalFormatting sqref="I10">
    <cfRule type="expression" dxfId="835" priority="3375">
      <formula>"'=Y(G$3&gt;=$E3 , G$3&lt;=$F3)"</formula>
    </cfRule>
  </conditionalFormatting>
  <conditionalFormatting sqref="I24">
    <cfRule type="expression" dxfId="834" priority="3362">
      <formula>"'=Y(G$3&gt;=$E3 , G$3&lt;=$F3)"</formula>
    </cfRule>
  </conditionalFormatting>
  <conditionalFormatting sqref="E10">
    <cfRule type="expression" dxfId="833" priority="3345">
      <formula>"'=Y(G$3&gt;=$E3 , G$3&lt;=$F3)"</formula>
    </cfRule>
  </conditionalFormatting>
  <conditionalFormatting sqref="E24:L27 E18:L21 E8:L15">
    <cfRule type="cellIs" dxfId="832" priority="3332" operator="equal">
      <formula>0</formula>
    </cfRule>
  </conditionalFormatting>
  <conditionalFormatting sqref="M9 M27 M13:M15 M19:M21 M25">
    <cfRule type="cellIs" dxfId="831" priority="3331" operator="notEqual">
      <formula>$D8</formula>
    </cfRule>
  </conditionalFormatting>
  <conditionalFormatting sqref="M11">
    <cfRule type="cellIs" dxfId="830" priority="3330" operator="notEqual">
      <formula>$D10</formula>
    </cfRule>
  </conditionalFormatting>
  <conditionalFormatting sqref="M28">
    <cfRule type="cellIs" dxfId="829" priority="3326" operator="equal">
      <formula>$D$28</formula>
    </cfRule>
    <cfRule type="cellIs" dxfId="828" priority="3327" operator="notEqual">
      <formula>$D28</formula>
    </cfRule>
  </conditionalFormatting>
  <conditionalFormatting sqref="E51:H51">
    <cfRule type="cellIs" dxfId="827" priority="3313" operator="lessThan">
      <formula>0</formula>
    </cfRule>
    <cfRule type="cellIs" dxfId="826" priority="3314" operator="greaterThan">
      <formula>0</formula>
    </cfRule>
  </conditionalFormatting>
  <conditionalFormatting sqref="E52:L52">
    <cfRule type="containsText" dxfId="825" priority="3309" operator="containsText" text="EJECUCIÓN">
      <formula>NOT(ISERROR(SEARCH("EJECUCIÓN",E52)))</formula>
    </cfRule>
    <cfRule type="containsText" dxfId="824" priority="3310" operator="containsText" text="EJECUTADO">
      <formula>NOT(ISERROR(SEARCH("EJECUTADO",E52)))</formula>
    </cfRule>
  </conditionalFormatting>
  <conditionalFormatting sqref="E50:L50">
    <cfRule type="cellIs" dxfId="823" priority="3307" operator="lessThan">
      <formula>0</formula>
    </cfRule>
    <cfRule type="cellIs" dxfId="822" priority="3308" operator="greaterThan">
      <formula>0</formula>
    </cfRule>
  </conditionalFormatting>
  <conditionalFormatting sqref="I51:L51">
    <cfRule type="cellIs" dxfId="821" priority="3305" operator="lessThan">
      <formula>0</formula>
    </cfRule>
    <cfRule type="cellIs" dxfId="820" priority="3306" operator="greaterThan">
      <formula>0</formula>
    </cfRule>
  </conditionalFormatting>
  <conditionalFormatting sqref="M41:M42 M44:M45">
    <cfRule type="containsText" dxfId="819" priority="3301" operator="containsText" text="No verifica">
      <formula>NOT(ISERROR(SEARCH("No verifica",M41)))</formula>
    </cfRule>
    <cfRule type="containsText" dxfId="818" priority="3302" operator="containsText" text="Verifica">
      <formula>NOT(ISERROR(SEARCH("Verifica",M41)))</formula>
    </cfRule>
  </conditionalFormatting>
  <conditionalFormatting sqref="E54:L54">
    <cfRule type="cellIs" dxfId="817" priority="3299" operator="lessThan">
      <formula>0</formula>
    </cfRule>
    <cfRule type="cellIs" dxfId="816" priority="3300" operator="greaterThan">
      <formula>0</formula>
    </cfRule>
  </conditionalFormatting>
  <conditionalFormatting sqref="M47">
    <cfRule type="containsText" dxfId="815" priority="3295" operator="containsText" text="No verifica">
      <formula>NOT(ISERROR(SEARCH("No verifica",M47)))</formula>
    </cfRule>
    <cfRule type="containsText" dxfId="814" priority="3296" operator="containsText" text="Verifica">
      <formula>NOT(ISERROR(SEARCH("Verifica",M47)))</formula>
    </cfRule>
  </conditionalFormatting>
  <conditionalFormatting sqref="D58">
    <cfRule type="cellIs" dxfId="813" priority="3293" operator="lessThan">
      <formula>0</formula>
    </cfRule>
    <cfRule type="cellIs" dxfId="812" priority="3294" operator="greaterThan">
      <formula>0</formula>
    </cfRule>
  </conditionalFormatting>
  <conditionalFormatting sqref="D62">
    <cfRule type="cellIs" dxfId="811" priority="3289" operator="lessThan">
      <formula>0</formula>
    </cfRule>
    <cfRule type="cellIs" dxfId="810" priority="3290" operator="greaterThan">
      <formula>0</formula>
    </cfRule>
  </conditionalFormatting>
  <conditionalFormatting sqref="D64 F64:G64">
    <cfRule type="cellIs" dxfId="809" priority="3287" operator="lessThan">
      <formula>0</formula>
    </cfRule>
    <cfRule type="cellIs" dxfId="808" priority="3288" operator="greaterThan">
      <formula>0</formula>
    </cfRule>
  </conditionalFormatting>
  <conditionalFormatting sqref="D66">
    <cfRule type="cellIs" dxfId="807" priority="3285" operator="lessThan">
      <formula>0</formula>
    </cfRule>
    <cfRule type="cellIs" dxfId="806" priority="3286" operator="greaterThan">
      <formula>0</formula>
    </cfRule>
  </conditionalFormatting>
  <conditionalFormatting sqref="D68 F68:G68">
    <cfRule type="cellIs" dxfId="805" priority="3283" operator="lessThan">
      <formula>0</formula>
    </cfRule>
    <cfRule type="cellIs" dxfId="804" priority="3284" operator="greaterThan">
      <formula>0</formula>
    </cfRule>
  </conditionalFormatting>
  <conditionalFormatting sqref="D70">
    <cfRule type="cellIs" dxfId="803" priority="3281" operator="lessThan">
      <formula>0</formula>
    </cfRule>
    <cfRule type="cellIs" dxfId="802" priority="3282" operator="greaterThan">
      <formula>0</formula>
    </cfRule>
  </conditionalFormatting>
  <conditionalFormatting sqref="D72 F72:G72">
    <cfRule type="cellIs" dxfId="801" priority="3279" operator="lessThan">
      <formula>0</formula>
    </cfRule>
    <cfRule type="cellIs" dxfId="800" priority="3280" operator="greaterThan">
      <formula>0</formula>
    </cfRule>
  </conditionalFormatting>
  <conditionalFormatting sqref="D74">
    <cfRule type="cellIs" dxfId="799" priority="3277" operator="lessThan">
      <formula>0</formula>
    </cfRule>
    <cfRule type="cellIs" dxfId="798" priority="3278" operator="greaterThan">
      <formula>0</formula>
    </cfRule>
  </conditionalFormatting>
  <conditionalFormatting sqref="D76 F76:G76">
    <cfRule type="cellIs" dxfId="797" priority="3275" operator="lessThan">
      <formula>0</formula>
    </cfRule>
    <cfRule type="cellIs" dxfId="796" priority="3276" operator="greaterThan">
      <formula>0</formula>
    </cfRule>
  </conditionalFormatting>
  <conditionalFormatting sqref="D78">
    <cfRule type="cellIs" dxfId="795" priority="3273" operator="lessThan">
      <formula>0</formula>
    </cfRule>
    <cfRule type="cellIs" dxfId="794" priority="3274" operator="greaterThan">
      <formula>0</formula>
    </cfRule>
  </conditionalFormatting>
  <conditionalFormatting sqref="D80 F80:G80">
    <cfRule type="cellIs" dxfId="793" priority="3271" operator="lessThan">
      <formula>0</formula>
    </cfRule>
    <cfRule type="cellIs" dxfId="792" priority="3272" operator="greaterThan">
      <formula>0</formula>
    </cfRule>
  </conditionalFormatting>
  <conditionalFormatting sqref="D60">
    <cfRule type="cellIs" dxfId="791" priority="3292" operator="greaterThan">
      <formula>0</formula>
    </cfRule>
  </conditionalFormatting>
  <conditionalFormatting sqref="D60 F60:L60">
    <cfRule type="cellIs" dxfId="790" priority="3291" operator="lessThan">
      <formula>0</formula>
    </cfRule>
  </conditionalFormatting>
  <conditionalFormatting sqref="E60">
    <cfRule type="expression" dxfId="789" priority="3269">
      <formula>$D$60&lt;=0</formula>
    </cfRule>
    <cfRule type="expression" dxfId="788" priority="3270">
      <formula>$D$60&gt;0</formula>
    </cfRule>
  </conditionalFormatting>
  <conditionalFormatting sqref="E64">
    <cfRule type="expression" dxfId="787" priority="3267">
      <formula>$D$64&lt;=0</formula>
    </cfRule>
    <cfRule type="expression" dxfId="786" priority="3268">
      <formula>$D$64&gt;0</formula>
    </cfRule>
  </conditionalFormatting>
  <conditionalFormatting sqref="E68">
    <cfRule type="expression" dxfId="785" priority="3265">
      <formula>$D$68&lt;=0</formula>
    </cfRule>
    <cfRule type="expression" dxfId="784" priority="3266">
      <formula>$D$68&gt;0</formula>
    </cfRule>
  </conditionalFormatting>
  <conditionalFormatting sqref="E72">
    <cfRule type="expression" dxfId="783" priority="3263">
      <formula>$D$72&lt;=0</formula>
    </cfRule>
    <cfRule type="expression" dxfId="782" priority="3264">
      <formula>$D$72&gt;0</formula>
    </cfRule>
  </conditionalFormatting>
  <conditionalFormatting sqref="E76">
    <cfRule type="expression" dxfId="781" priority="3261">
      <formula>$D$76&lt;=0</formula>
    </cfRule>
    <cfRule type="expression" dxfId="780" priority="3262">
      <formula>$D$76&gt;0</formula>
    </cfRule>
  </conditionalFormatting>
  <conditionalFormatting sqref="E80">
    <cfRule type="expression" dxfId="779" priority="3259">
      <formula>$D$80&lt;=0</formula>
    </cfRule>
    <cfRule type="expression" dxfId="778" priority="3260">
      <formula>$D$80&gt;0</formula>
    </cfRule>
  </conditionalFormatting>
  <conditionalFormatting sqref="E20 E24 E26">
    <cfRule type="expression" dxfId="777" priority="3258">
      <formula>"'=Y(G$3&gt;=$E3 , G$3&lt;=$F3)"</formula>
    </cfRule>
  </conditionalFormatting>
  <conditionalFormatting sqref="E26">
    <cfRule type="expression" dxfId="776" priority="3257">
      <formula>"'=Y(G$3&gt;=$E3 , G$3&lt;=$F3)"</formula>
    </cfRule>
  </conditionalFormatting>
  <conditionalFormatting sqref="F8:H8">
    <cfRule type="expression" dxfId="775" priority="3256">
      <formula>"'=Y(G$3&gt;=$E3 , G$3&lt;=$F3)"</formula>
    </cfRule>
  </conditionalFormatting>
  <conditionalFormatting sqref="I10">
    <cfRule type="expression" dxfId="774" priority="3255">
      <formula>"'=Y(G$3&gt;=$E3 , G$3&lt;=$F3)"</formula>
    </cfRule>
  </conditionalFormatting>
  <conditionalFormatting sqref="F10:H10">
    <cfRule type="expression" dxfId="773" priority="3254">
      <formula>"'=Y(G$3&gt;=$E3 , G$3&lt;=$F3)"</formula>
    </cfRule>
  </conditionalFormatting>
  <conditionalFormatting sqref="I12">
    <cfRule type="expression" dxfId="772" priority="3253">
      <formula>"'=Y(G$3&gt;=$E3 , G$3&lt;=$F3)"</formula>
    </cfRule>
  </conditionalFormatting>
  <conditionalFormatting sqref="I12">
    <cfRule type="expression" dxfId="771" priority="3252">
      <formula>"'=Y(G$3&gt;=$E3 , G$3&lt;=$F3)"</formula>
    </cfRule>
  </conditionalFormatting>
  <conditionalFormatting sqref="F12:H12">
    <cfRule type="expression" dxfId="770" priority="3251">
      <formula>"'=Y(G$3&gt;=$E3 , G$3&lt;=$F3)"</formula>
    </cfRule>
  </conditionalFormatting>
  <conditionalFormatting sqref="I14:L14">
    <cfRule type="expression" dxfId="769" priority="3250">
      <formula>"'=Y(G$3&gt;=$E3 , G$3&lt;=$F3)"</formula>
    </cfRule>
  </conditionalFormatting>
  <conditionalFormatting sqref="I14:L14">
    <cfRule type="expression" dxfId="768" priority="3248">
      <formula>"'=Y(G$3&gt;=$E3 , G$3&lt;=$F3)"</formula>
    </cfRule>
  </conditionalFormatting>
  <conditionalFormatting sqref="I14:L14">
    <cfRule type="expression" dxfId="767" priority="3247">
      <formula>"'=Y(G$3&gt;=$E3 , G$3&lt;=$F3)"</formula>
    </cfRule>
  </conditionalFormatting>
  <conditionalFormatting sqref="F14:H14">
    <cfRule type="expression" dxfId="766" priority="3246">
      <formula>"'=Y(G$3&gt;=$E3 , G$3&lt;=$F3)"</formula>
    </cfRule>
  </conditionalFormatting>
  <conditionalFormatting sqref="I10">
    <cfRule type="expression" dxfId="765" priority="3245">
      <formula>"'=Y(G$3&gt;=$E3 , G$3&lt;=$F3)"</formula>
    </cfRule>
  </conditionalFormatting>
  <conditionalFormatting sqref="F10:H10">
    <cfRule type="expression" dxfId="764" priority="3244">
      <formula>"'=Y(G$3&gt;=$E3 , G$3&lt;=$F3)"</formula>
    </cfRule>
  </conditionalFormatting>
  <conditionalFormatting sqref="I14:L14">
    <cfRule type="expression" dxfId="763" priority="3243">
      <formula>"'=Y(G$3&gt;=$E3 , G$3&lt;=$F3)"</formula>
    </cfRule>
  </conditionalFormatting>
  <conditionalFormatting sqref="I14:L14">
    <cfRule type="expression" dxfId="762" priority="3241">
      <formula>"'=Y(G$3&gt;=$E3 , G$3&lt;=$F3)"</formula>
    </cfRule>
  </conditionalFormatting>
  <conditionalFormatting sqref="I14:L14">
    <cfRule type="expression" dxfId="761" priority="3240">
      <formula>"'=Y(G$3&gt;=$E3 , G$3&lt;=$F3)"</formula>
    </cfRule>
  </conditionalFormatting>
  <conditionalFormatting sqref="F14:H14">
    <cfRule type="expression" dxfId="760" priority="3239">
      <formula>"'=Y(G$3&gt;=$E3 , G$3&lt;=$F3)"</formula>
    </cfRule>
  </conditionalFormatting>
  <conditionalFormatting sqref="I12">
    <cfRule type="expression" dxfId="759" priority="3238">
      <formula>"'=Y(G$3&gt;=$E3 , G$3&lt;=$F3)"</formula>
    </cfRule>
  </conditionalFormatting>
  <conditionalFormatting sqref="I12">
    <cfRule type="expression" dxfId="758" priority="3237">
      <formula>"'=Y(G$3&gt;=$E3 , G$3&lt;=$F3)"</formula>
    </cfRule>
  </conditionalFormatting>
  <conditionalFormatting sqref="F12:H12">
    <cfRule type="expression" dxfId="757" priority="3236">
      <formula>"'=Y(G$3&gt;=$E3 , G$3&lt;=$F3)"</formula>
    </cfRule>
  </conditionalFormatting>
  <conditionalFormatting sqref="I12">
    <cfRule type="expression" dxfId="756" priority="3235">
      <formula>"'=Y(G$3&gt;=$E3 , G$3&lt;=$F3)"</formula>
    </cfRule>
  </conditionalFormatting>
  <conditionalFormatting sqref="F12:H12">
    <cfRule type="expression" dxfId="755" priority="3234">
      <formula>"'=Y(G$3&gt;=$E3 , G$3&lt;=$F3)"</formula>
    </cfRule>
  </conditionalFormatting>
  <conditionalFormatting sqref="J8:L8">
    <cfRule type="expression" dxfId="754" priority="3233">
      <formula>"'=Y(G$3&gt;=$E3 , G$3&lt;=$F3)"</formula>
    </cfRule>
  </conditionalFormatting>
  <conditionalFormatting sqref="I10">
    <cfRule type="expression" dxfId="753" priority="3228">
      <formula>"'=Y(G$3&gt;=$E3 , G$3&lt;=$F3)"</formula>
    </cfRule>
  </conditionalFormatting>
  <conditionalFormatting sqref="J10:L10">
    <cfRule type="expression" dxfId="752" priority="3227">
      <formula>"'=Y(G$3&gt;=$E3 , G$3&lt;=$F3)"</formula>
    </cfRule>
  </conditionalFormatting>
  <conditionalFormatting sqref="F10:H10">
    <cfRule type="expression" dxfId="751" priority="3222">
      <formula>"'=Y(G$3&gt;=$E3 , G$3&lt;=$F3)"</formula>
    </cfRule>
  </conditionalFormatting>
  <conditionalFormatting sqref="I12">
    <cfRule type="expression" dxfId="750" priority="3221">
      <formula>"'=Y(G$3&gt;=$E3 , G$3&lt;=$F3)"</formula>
    </cfRule>
  </conditionalFormatting>
  <conditionalFormatting sqref="I12">
    <cfRule type="expression" dxfId="749" priority="3220">
      <formula>"'=Y(G$3&gt;=$E3 , G$3&lt;=$F3)"</formula>
    </cfRule>
  </conditionalFormatting>
  <conditionalFormatting sqref="I12">
    <cfRule type="expression" dxfId="748" priority="3219">
      <formula>"'=Y(G$3&gt;=$E3 , G$3&lt;=$F3)"</formula>
    </cfRule>
  </conditionalFormatting>
  <conditionalFormatting sqref="I12">
    <cfRule type="expression" dxfId="747" priority="3218">
      <formula>"'=Y(G$3&gt;=$E3 , G$3&lt;=$F3)"</formula>
    </cfRule>
  </conditionalFormatting>
  <conditionalFormatting sqref="J12:L12">
    <cfRule type="expression" dxfId="746" priority="3217">
      <formula>"'=Y(G$3&gt;=$E3 , G$3&lt;=$F3)"</formula>
    </cfRule>
  </conditionalFormatting>
  <conditionalFormatting sqref="F12:H12">
    <cfRule type="expression" dxfId="745" priority="3212">
      <formula>"'=Y(G$3&gt;=$E3 , G$3&lt;=$F3)"</formula>
    </cfRule>
  </conditionalFormatting>
  <conditionalFormatting sqref="F12:H12">
    <cfRule type="expression" dxfId="744" priority="3211">
      <formula>"'=Y(G$3&gt;=$E3 , G$3&lt;=$F3)"</formula>
    </cfRule>
  </conditionalFormatting>
  <conditionalFormatting sqref="F12:H12">
    <cfRule type="expression" dxfId="743" priority="3210">
      <formula>"'=Y(G$3&gt;=$E3 , G$3&lt;=$F3)"</formula>
    </cfRule>
  </conditionalFormatting>
  <conditionalFormatting sqref="I12">
    <cfRule type="expression" dxfId="742" priority="3209">
      <formula>"'=Y(G$3&gt;=$E3 , G$3&lt;=$F3)"</formula>
    </cfRule>
  </conditionalFormatting>
  <conditionalFormatting sqref="I14:L14">
    <cfRule type="expression" dxfId="741" priority="3208">
      <formula>"'=Y(G$3&gt;=$E3 , G$3&lt;=$F3)"</formula>
    </cfRule>
  </conditionalFormatting>
  <conditionalFormatting sqref="E14">
    <cfRule type="expression" dxfId="740" priority="3206">
      <formula>"'=Y(G$3&gt;=$E3 , G$3&lt;=$F3)"</formula>
    </cfRule>
  </conditionalFormatting>
  <conditionalFormatting sqref="I14:L14">
    <cfRule type="expression" dxfId="739" priority="3205">
      <formula>"'=Y(G$3&gt;=$E3 , G$3&lt;=$F3)"</formula>
    </cfRule>
  </conditionalFormatting>
  <conditionalFormatting sqref="I14:L14">
    <cfRule type="expression" dxfId="738" priority="3204">
      <formula>"'=Y(G$3&gt;=$E3 , G$3&lt;=$F3)"</formula>
    </cfRule>
  </conditionalFormatting>
  <conditionalFormatting sqref="F14:H14">
    <cfRule type="expression" dxfId="737" priority="3203">
      <formula>"'=Y(G$3&gt;=$E3 , G$3&lt;=$F3)"</formula>
    </cfRule>
  </conditionalFormatting>
  <conditionalFormatting sqref="I14:L14">
    <cfRule type="expression" dxfId="736" priority="3202">
      <formula>"'=Y(G$3&gt;=$E3 , G$3&lt;=$F3)"</formula>
    </cfRule>
  </conditionalFormatting>
  <conditionalFormatting sqref="I14:L14">
    <cfRule type="expression" dxfId="735" priority="3201">
      <formula>"'=Y(G$3&gt;=$E3 , G$3&lt;=$F3)"</formula>
    </cfRule>
  </conditionalFormatting>
  <conditionalFormatting sqref="F14:H14">
    <cfRule type="expression" dxfId="734" priority="3200">
      <formula>"'=Y(G$3&gt;=$E3 , G$3&lt;=$F3)"</formula>
    </cfRule>
  </conditionalFormatting>
  <conditionalFormatting sqref="I14:L14">
    <cfRule type="expression" dxfId="733" priority="3199">
      <formula>"'=Y(G$3&gt;=$E3 , G$3&lt;=$F3)"</formula>
    </cfRule>
  </conditionalFormatting>
  <conditionalFormatting sqref="F14:H14">
    <cfRule type="expression" dxfId="732" priority="3198">
      <formula>"'=Y(G$3&gt;=$E3 , G$3&lt;=$F3)"</formula>
    </cfRule>
  </conditionalFormatting>
  <conditionalFormatting sqref="I14:L14">
    <cfRule type="expression" dxfId="731" priority="3197">
      <formula>"'=Y(G$3&gt;=$E3 , G$3&lt;=$F3)"</formula>
    </cfRule>
  </conditionalFormatting>
  <conditionalFormatting sqref="I14:L14">
    <cfRule type="expression" dxfId="730" priority="3196">
      <formula>"'=Y(G$3&gt;=$E3 , G$3&lt;=$F3)"</formula>
    </cfRule>
  </conditionalFormatting>
  <conditionalFormatting sqref="I14:L14">
    <cfRule type="expression" dxfId="729" priority="3195">
      <formula>"'=Y(G$3&gt;=$E3 , G$3&lt;=$F3)"</formula>
    </cfRule>
  </conditionalFormatting>
  <conditionalFormatting sqref="I14:L14">
    <cfRule type="expression" dxfId="728" priority="3194">
      <formula>"'=Y(G$3&gt;=$E3 , G$3&lt;=$F3)"</formula>
    </cfRule>
  </conditionalFormatting>
  <conditionalFormatting sqref="J14:L14">
    <cfRule type="expression" dxfId="727" priority="3193">
      <formula>"'=Y(G$3&gt;=$E3 , G$3&lt;=$F3)"</formula>
    </cfRule>
  </conditionalFormatting>
  <conditionalFormatting sqref="F14:H14">
    <cfRule type="expression" dxfId="726" priority="3188">
      <formula>"'=Y(G$3&gt;=$E3 , G$3&lt;=$F3)"</formula>
    </cfRule>
  </conditionalFormatting>
  <conditionalFormatting sqref="F14:H14">
    <cfRule type="expression" dxfId="725" priority="3187">
      <formula>"'=Y(G$3&gt;=$E3 , G$3&lt;=$F3)"</formula>
    </cfRule>
  </conditionalFormatting>
  <conditionalFormatting sqref="F14:H14">
    <cfRule type="expression" dxfId="724" priority="3186">
      <formula>"'=Y(G$3&gt;=$E3 , G$3&lt;=$F3)"</formula>
    </cfRule>
  </conditionalFormatting>
  <conditionalFormatting sqref="I14:L14">
    <cfRule type="expression" dxfId="723" priority="3185">
      <formula>"'=Y(G$3&gt;=$E3 , G$3&lt;=$F3)"</formula>
    </cfRule>
  </conditionalFormatting>
  <conditionalFormatting sqref="I12">
    <cfRule type="expression" dxfId="722" priority="3184">
      <formula>"'=Y(G$3&gt;=$E3 , G$3&lt;=$F3)"</formula>
    </cfRule>
  </conditionalFormatting>
  <conditionalFormatting sqref="I14:L14">
    <cfRule type="expression" dxfId="721" priority="3183">
      <formula>"'=Y(G$3&gt;=$E3 , G$3&lt;=$F3)"</formula>
    </cfRule>
  </conditionalFormatting>
  <conditionalFormatting sqref="I14:L14">
    <cfRule type="expression" dxfId="720" priority="3182">
      <formula>"'=Y(G$3&gt;=$E3 , G$3&lt;=$F3)"</formula>
    </cfRule>
  </conditionalFormatting>
  <conditionalFormatting sqref="I14:L14">
    <cfRule type="expression" dxfId="719" priority="3181">
      <formula>"'=Y(G$3&gt;=$E3 , G$3&lt;=$F3)"</formula>
    </cfRule>
  </conditionalFormatting>
  <conditionalFormatting sqref="I14:L14">
    <cfRule type="expression" dxfId="718" priority="3180">
      <formula>"'=Y(G$3&gt;=$E3 , G$3&lt;=$F3)"</formula>
    </cfRule>
  </conditionalFormatting>
  <conditionalFormatting sqref="I14:L14">
    <cfRule type="expression" dxfId="717" priority="3179">
      <formula>"'=Y(G$3&gt;=$E3 , G$3&lt;=$F3)"</formula>
    </cfRule>
  </conditionalFormatting>
  <conditionalFormatting sqref="I14:L14">
    <cfRule type="expression" dxfId="716" priority="3178">
      <formula>"'=Y(G$3&gt;=$E3 , G$3&lt;=$F3)"</formula>
    </cfRule>
  </conditionalFormatting>
  <conditionalFormatting sqref="I14:L14">
    <cfRule type="expression" dxfId="715" priority="3177">
      <formula>"'=Y(G$3&gt;=$E3 , G$3&lt;=$F3)"</formula>
    </cfRule>
  </conditionalFormatting>
  <conditionalFormatting sqref="I14:L14">
    <cfRule type="expression" dxfId="714" priority="3176">
      <formula>"'=Y(G$3&gt;=$E3 , G$3&lt;=$F3)"</formula>
    </cfRule>
  </conditionalFormatting>
  <conditionalFormatting sqref="I14:L14">
    <cfRule type="expression" dxfId="713" priority="3175">
      <formula>"'=Y(G$3&gt;=$E3 , G$3&lt;=$F3)"</formula>
    </cfRule>
  </conditionalFormatting>
  <conditionalFormatting sqref="I14:L14">
    <cfRule type="expression" dxfId="712" priority="3174">
      <formula>"'=Y(G$3&gt;=$E3 , G$3&lt;=$F3)"</formula>
    </cfRule>
  </conditionalFormatting>
  <conditionalFormatting sqref="I14:L14">
    <cfRule type="expression" dxfId="711" priority="3173">
      <formula>"'=Y(G$3&gt;=$E3 , G$3&lt;=$F3)"</formula>
    </cfRule>
  </conditionalFormatting>
  <conditionalFormatting sqref="I14:L14">
    <cfRule type="expression" dxfId="710" priority="3172">
      <formula>"'=Y(G$3&gt;=$E3 , G$3&lt;=$F3)"</formula>
    </cfRule>
  </conditionalFormatting>
  <conditionalFormatting sqref="I14:L14">
    <cfRule type="expression" dxfId="709" priority="3171">
      <formula>"'=Y(G$3&gt;=$E3 , G$3&lt;=$F3)"</formula>
    </cfRule>
  </conditionalFormatting>
  <conditionalFormatting sqref="I14:L14">
    <cfRule type="expression" dxfId="708" priority="3170">
      <formula>"'=Y(G$3&gt;=$E3 , G$3&lt;=$F3)"</formula>
    </cfRule>
  </conditionalFormatting>
  <conditionalFormatting sqref="I14:L14">
    <cfRule type="expression" dxfId="707" priority="3169">
      <formula>"'=Y(G$3&gt;=$E3 , G$3&lt;=$F3)"</formula>
    </cfRule>
  </conditionalFormatting>
  <conditionalFormatting sqref="I14:L14">
    <cfRule type="expression" dxfId="706" priority="3168">
      <formula>"'=Y(G$3&gt;=$E3 , G$3&lt;=$F3)"</formula>
    </cfRule>
  </conditionalFormatting>
  <conditionalFormatting sqref="I14:L14">
    <cfRule type="expression" dxfId="705" priority="3167">
      <formula>"'=Y(G$3&gt;=$E3 , G$3&lt;=$F3)"</formula>
    </cfRule>
  </conditionalFormatting>
  <conditionalFormatting sqref="I14:L14">
    <cfRule type="expression" dxfId="704" priority="3166">
      <formula>"'=Y(G$3&gt;=$E3 , G$3&lt;=$F3)"</formula>
    </cfRule>
  </conditionalFormatting>
  <conditionalFormatting sqref="I14:L14">
    <cfRule type="expression" dxfId="703" priority="3165">
      <formula>"'=Y(G$3&gt;=$E3 , G$3&lt;=$F3)"</formula>
    </cfRule>
  </conditionalFormatting>
  <conditionalFormatting sqref="I14:L14">
    <cfRule type="expression" dxfId="702" priority="3164">
      <formula>"'=Y(G$3&gt;=$E3 , G$3&lt;=$F3)"</formula>
    </cfRule>
  </conditionalFormatting>
  <conditionalFormatting sqref="I14:L14">
    <cfRule type="expression" dxfId="701" priority="3163">
      <formula>"'=Y(G$3&gt;=$E3 , G$3&lt;=$F3)"</formula>
    </cfRule>
  </conditionalFormatting>
  <conditionalFormatting sqref="I14:L14">
    <cfRule type="expression" dxfId="700" priority="3162">
      <formula>"'=Y(G$3&gt;=$E3 , G$3&lt;=$F3)"</formula>
    </cfRule>
  </conditionalFormatting>
  <conditionalFormatting sqref="J14">
    <cfRule type="expression" dxfId="699" priority="3161">
      <formula>"'=Y(G$3&gt;=$E3 , G$3&lt;=$F3)"</formula>
    </cfRule>
  </conditionalFormatting>
  <conditionalFormatting sqref="I14:L14">
    <cfRule type="expression" dxfId="698" priority="3160">
      <formula>"'=Y(G$3&gt;=$E3 , G$3&lt;=$F3)"</formula>
    </cfRule>
  </conditionalFormatting>
  <conditionalFormatting sqref="I14:L14">
    <cfRule type="expression" dxfId="697" priority="3159">
      <formula>"'=Y(G$3&gt;=$E3 , G$3&lt;=$F3)"</formula>
    </cfRule>
  </conditionalFormatting>
  <conditionalFormatting sqref="E10">
    <cfRule type="expression" dxfId="696" priority="3158">
      <formula>"'=Y(G$3&gt;=$E3 , G$3&lt;=$F3)"</formula>
    </cfRule>
  </conditionalFormatting>
  <conditionalFormatting sqref="E10">
    <cfRule type="expression" dxfId="695" priority="3157">
      <formula>"'=Y(G$3&gt;=$E3 , G$3&lt;=$F3)"</formula>
    </cfRule>
  </conditionalFormatting>
  <conditionalFormatting sqref="F10">
    <cfRule type="expression" dxfId="694" priority="3156">
      <formula>"'=Y(G$3&gt;=$E3 , G$3&lt;=$F3)"</formula>
    </cfRule>
  </conditionalFormatting>
  <conditionalFormatting sqref="F10">
    <cfRule type="expression" dxfId="693" priority="3155">
      <formula>"'=Y(G$3&gt;=$E3 , G$3&lt;=$F3)"</formula>
    </cfRule>
  </conditionalFormatting>
  <conditionalFormatting sqref="F10">
    <cfRule type="expression" dxfId="692" priority="3154">
      <formula>"'=Y(G$3&gt;=$E3 , G$3&lt;=$F3)"</formula>
    </cfRule>
  </conditionalFormatting>
  <conditionalFormatting sqref="F10">
    <cfRule type="expression" dxfId="691" priority="3153">
      <formula>"'=Y(G$3&gt;=$E3 , G$3&lt;=$F3)"</formula>
    </cfRule>
  </conditionalFormatting>
  <conditionalFormatting sqref="F10">
    <cfRule type="expression" dxfId="690" priority="3152">
      <formula>"'=Y(G$3&gt;=$E3 , G$3&lt;=$F3)"</formula>
    </cfRule>
  </conditionalFormatting>
  <conditionalFormatting sqref="F10">
    <cfRule type="expression" dxfId="689" priority="3151">
      <formula>"'=Y(G$3&gt;=$E3 , G$3&lt;=$F3)"</formula>
    </cfRule>
  </conditionalFormatting>
  <conditionalFormatting sqref="I18">
    <cfRule type="expression" dxfId="688" priority="3149">
      <formula>"'=Y(G$3&gt;=$E3 , G$3&lt;=$F3)"</formula>
    </cfRule>
  </conditionalFormatting>
  <conditionalFormatting sqref="E18">
    <cfRule type="expression" dxfId="687" priority="3150">
      <formula>"'=Y(G$3&gt;=$E3 , G$3&lt;=$F3)"</formula>
    </cfRule>
  </conditionalFormatting>
  <conditionalFormatting sqref="I18">
    <cfRule type="expression" dxfId="686" priority="3147">
      <formula>"'=Y(G$3&gt;=$E3 , G$3&lt;=$F3)"</formula>
    </cfRule>
  </conditionalFormatting>
  <conditionalFormatting sqref="I18">
    <cfRule type="expression" dxfId="685" priority="3145">
      <formula>"'=Y(G$3&gt;=$E3 , G$3&lt;=$F3)"</formula>
    </cfRule>
  </conditionalFormatting>
  <conditionalFormatting sqref="I18">
    <cfRule type="expression" dxfId="684" priority="3144">
      <formula>"'=Y(G$3&gt;=$E3 , G$3&lt;=$F3)"</formula>
    </cfRule>
  </conditionalFormatting>
  <conditionalFormatting sqref="F18:H18">
    <cfRule type="expression" dxfId="683" priority="3143">
      <formula>"'=Y(G$3&gt;=$E3 , G$3&lt;=$F3)"</formula>
    </cfRule>
  </conditionalFormatting>
  <conditionalFormatting sqref="I18">
    <cfRule type="expression" dxfId="682" priority="3142">
      <formula>"'=Y(G$3&gt;=$E3 , G$3&lt;=$F3)"</formula>
    </cfRule>
  </conditionalFormatting>
  <conditionalFormatting sqref="I18">
    <cfRule type="expression" dxfId="681" priority="3140">
      <formula>"'=Y(G$3&gt;=$E3 , G$3&lt;=$F3)"</formula>
    </cfRule>
  </conditionalFormatting>
  <conditionalFormatting sqref="I18">
    <cfRule type="expression" dxfId="680" priority="3139">
      <formula>"'=Y(G$3&gt;=$E3 , G$3&lt;=$F3)"</formula>
    </cfRule>
  </conditionalFormatting>
  <conditionalFormatting sqref="F18:H18">
    <cfRule type="expression" dxfId="679" priority="3138">
      <formula>"'=Y(G$3&gt;=$E3 , G$3&lt;=$F3)"</formula>
    </cfRule>
  </conditionalFormatting>
  <conditionalFormatting sqref="I18">
    <cfRule type="expression" dxfId="678" priority="3137">
      <formula>"'=Y(G$3&gt;=$E3 , G$3&lt;=$F3)"</formula>
    </cfRule>
  </conditionalFormatting>
  <conditionalFormatting sqref="E18">
    <cfRule type="expression" dxfId="677" priority="3135">
      <formula>"'=Y(G$3&gt;=$E3 , G$3&lt;=$F3)"</formula>
    </cfRule>
  </conditionalFormatting>
  <conditionalFormatting sqref="I18">
    <cfRule type="expression" dxfId="676" priority="3134">
      <formula>"'=Y(G$3&gt;=$E3 , G$3&lt;=$F3)"</formula>
    </cfRule>
  </conditionalFormatting>
  <conditionalFormatting sqref="I18">
    <cfRule type="expression" dxfId="675" priority="3133">
      <formula>"'=Y(G$3&gt;=$E3 , G$3&lt;=$F3)"</formula>
    </cfRule>
  </conditionalFormatting>
  <conditionalFormatting sqref="F18:H18">
    <cfRule type="expression" dxfId="674" priority="3132">
      <formula>"'=Y(G$3&gt;=$E3 , G$3&lt;=$F3)"</formula>
    </cfRule>
  </conditionalFormatting>
  <conditionalFormatting sqref="I18">
    <cfRule type="expression" dxfId="673" priority="3131">
      <formula>"'=Y(G$3&gt;=$E3 , G$3&lt;=$F3)"</formula>
    </cfRule>
  </conditionalFormatting>
  <conditionalFormatting sqref="I18">
    <cfRule type="expression" dxfId="672" priority="3130">
      <formula>"'=Y(G$3&gt;=$E3 , G$3&lt;=$F3)"</formula>
    </cfRule>
  </conditionalFormatting>
  <conditionalFormatting sqref="F18:H18">
    <cfRule type="expression" dxfId="671" priority="3129">
      <formula>"'=Y(G$3&gt;=$E3 , G$3&lt;=$F3)"</formula>
    </cfRule>
  </conditionalFormatting>
  <conditionalFormatting sqref="I18">
    <cfRule type="expression" dxfId="670" priority="3128">
      <formula>"'=Y(G$3&gt;=$E3 , G$3&lt;=$F3)"</formula>
    </cfRule>
  </conditionalFormatting>
  <conditionalFormatting sqref="F18:H18">
    <cfRule type="expression" dxfId="669" priority="3127">
      <formula>"'=Y(G$3&gt;=$E3 , G$3&lt;=$F3)"</formula>
    </cfRule>
  </conditionalFormatting>
  <conditionalFormatting sqref="I18">
    <cfRule type="expression" dxfId="668" priority="3126">
      <formula>"'=Y(G$3&gt;=$E3 , G$3&lt;=$F3)"</formula>
    </cfRule>
  </conditionalFormatting>
  <conditionalFormatting sqref="I18">
    <cfRule type="expression" dxfId="667" priority="3125">
      <formula>"'=Y(G$3&gt;=$E3 , G$3&lt;=$F3)"</formula>
    </cfRule>
  </conditionalFormatting>
  <conditionalFormatting sqref="I18">
    <cfRule type="expression" dxfId="666" priority="3124">
      <formula>"'=Y(G$3&gt;=$E3 , G$3&lt;=$F3)"</formula>
    </cfRule>
  </conditionalFormatting>
  <conditionalFormatting sqref="I18">
    <cfRule type="expression" dxfId="665" priority="3123">
      <formula>"'=Y(G$3&gt;=$E3 , G$3&lt;=$F3)"</formula>
    </cfRule>
  </conditionalFormatting>
  <conditionalFormatting sqref="J18:L18">
    <cfRule type="expression" dxfId="664" priority="3122">
      <formula>"'=Y(G$3&gt;=$E3 , G$3&lt;=$F3)"</formula>
    </cfRule>
  </conditionalFormatting>
  <conditionalFormatting sqref="F18:H18">
    <cfRule type="expression" dxfId="663" priority="3117">
      <formula>"'=Y(G$3&gt;=$E3 , G$3&lt;=$F3)"</formula>
    </cfRule>
  </conditionalFormatting>
  <conditionalFormatting sqref="F18:H18">
    <cfRule type="expression" dxfId="662" priority="3116">
      <formula>"'=Y(G$3&gt;=$E3 , G$3&lt;=$F3)"</formula>
    </cfRule>
  </conditionalFormatting>
  <conditionalFormatting sqref="F18:H18">
    <cfRule type="expression" dxfId="661" priority="3115">
      <formula>"'=Y(G$3&gt;=$E3 , G$3&lt;=$F3)"</formula>
    </cfRule>
  </conditionalFormatting>
  <conditionalFormatting sqref="I18">
    <cfRule type="expression" dxfId="660" priority="3114">
      <formula>"'=Y(G$3&gt;=$E3 , G$3&lt;=$F3)"</formula>
    </cfRule>
  </conditionalFormatting>
  <conditionalFormatting sqref="I18">
    <cfRule type="expression" dxfId="659" priority="3113">
      <formula>"'=Y(G$3&gt;=$E3 , G$3&lt;=$F3)"</formula>
    </cfRule>
  </conditionalFormatting>
  <conditionalFormatting sqref="I18">
    <cfRule type="expression" dxfId="658" priority="3112">
      <formula>"'=Y(G$3&gt;=$E3 , G$3&lt;=$F3)"</formula>
    </cfRule>
  </conditionalFormatting>
  <conditionalFormatting sqref="I18">
    <cfRule type="expression" dxfId="657" priority="3111">
      <formula>"'=Y(G$3&gt;=$E3 , G$3&lt;=$F3)"</formula>
    </cfRule>
  </conditionalFormatting>
  <conditionalFormatting sqref="I18">
    <cfRule type="expression" dxfId="656" priority="3110">
      <formula>"'=Y(G$3&gt;=$E3 , G$3&lt;=$F3)"</formula>
    </cfRule>
  </conditionalFormatting>
  <conditionalFormatting sqref="I18">
    <cfRule type="expression" dxfId="655" priority="3109">
      <formula>"'=Y(G$3&gt;=$E3 , G$3&lt;=$F3)"</formula>
    </cfRule>
  </conditionalFormatting>
  <conditionalFormatting sqref="I18">
    <cfRule type="expression" dxfId="654" priority="3108">
      <formula>"'=Y(G$3&gt;=$E3 , G$3&lt;=$F3)"</formula>
    </cfRule>
  </conditionalFormatting>
  <conditionalFormatting sqref="I18">
    <cfRule type="expression" dxfId="653" priority="3107">
      <formula>"'=Y(G$3&gt;=$E3 , G$3&lt;=$F3)"</formula>
    </cfRule>
  </conditionalFormatting>
  <conditionalFormatting sqref="I18">
    <cfRule type="expression" dxfId="652" priority="3106">
      <formula>"'=Y(G$3&gt;=$E3 , G$3&lt;=$F3)"</formula>
    </cfRule>
  </conditionalFormatting>
  <conditionalFormatting sqref="I18">
    <cfRule type="expression" dxfId="651" priority="3105">
      <formula>"'=Y(G$3&gt;=$E3 , G$3&lt;=$F3)"</formula>
    </cfRule>
  </conditionalFormatting>
  <conditionalFormatting sqref="I18">
    <cfRule type="expression" dxfId="650" priority="3104">
      <formula>"'=Y(G$3&gt;=$E3 , G$3&lt;=$F3)"</formula>
    </cfRule>
  </conditionalFormatting>
  <conditionalFormatting sqref="I18">
    <cfRule type="expression" dxfId="649" priority="3103">
      <formula>"'=Y(G$3&gt;=$E3 , G$3&lt;=$F3)"</formula>
    </cfRule>
  </conditionalFormatting>
  <conditionalFormatting sqref="I18">
    <cfRule type="expression" dxfId="648" priority="3102">
      <formula>"'=Y(G$3&gt;=$E3 , G$3&lt;=$F3)"</formula>
    </cfRule>
  </conditionalFormatting>
  <conditionalFormatting sqref="I18">
    <cfRule type="expression" dxfId="647" priority="3101">
      <formula>"'=Y(G$3&gt;=$E3 , G$3&lt;=$F3)"</formula>
    </cfRule>
  </conditionalFormatting>
  <conditionalFormatting sqref="I18">
    <cfRule type="expression" dxfId="646" priority="3100">
      <formula>"'=Y(G$3&gt;=$E3 , G$3&lt;=$F3)"</formula>
    </cfRule>
  </conditionalFormatting>
  <conditionalFormatting sqref="I18">
    <cfRule type="expression" dxfId="645" priority="3099">
      <formula>"'=Y(G$3&gt;=$E3 , G$3&lt;=$F3)"</formula>
    </cfRule>
  </conditionalFormatting>
  <conditionalFormatting sqref="I18">
    <cfRule type="expression" dxfId="644" priority="3098">
      <formula>"'=Y(G$3&gt;=$E3 , G$3&lt;=$F3)"</formula>
    </cfRule>
  </conditionalFormatting>
  <conditionalFormatting sqref="I18">
    <cfRule type="expression" dxfId="643" priority="3097">
      <formula>"'=Y(G$3&gt;=$E3 , G$3&lt;=$F3)"</formula>
    </cfRule>
  </conditionalFormatting>
  <conditionalFormatting sqref="I18">
    <cfRule type="expression" dxfId="642" priority="3096">
      <formula>"'=Y(G$3&gt;=$E3 , G$3&lt;=$F3)"</formula>
    </cfRule>
  </conditionalFormatting>
  <conditionalFormatting sqref="I18">
    <cfRule type="expression" dxfId="641" priority="3095">
      <formula>"'=Y(G$3&gt;=$E3 , G$3&lt;=$F3)"</formula>
    </cfRule>
  </conditionalFormatting>
  <conditionalFormatting sqref="I18">
    <cfRule type="expression" dxfId="640" priority="3094">
      <formula>"'=Y(G$3&gt;=$E3 , G$3&lt;=$F3)"</formula>
    </cfRule>
  </conditionalFormatting>
  <conditionalFormatting sqref="I18">
    <cfRule type="expression" dxfId="639" priority="3093">
      <formula>"'=Y(G$3&gt;=$E3 , G$3&lt;=$F3)"</formula>
    </cfRule>
  </conditionalFormatting>
  <conditionalFormatting sqref="I18">
    <cfRule type="expression" dxfId="638" priority="3092">
      <formula>"'=Y(G$3&gt;=$E3 , G$3&lt;=$F3)"</formula>
    </cfRule>
  </conditionalFormatting>
  <conditionalFormatting sqref="J18">
    <cfRule type="expression" dxfId="637" priority="3091">
      <formula>"'=Y(G$3&gt;=$E3 , G$3&lt;=$F3)"</formula>
    </cfRule>
  </conditionalFormatting>
  <conditionalFormatting sqref="I18">
    <cfRule type="expression" dxfId="636" priority="3090">
      <formula>"'=Y(G$3&gt;=$E3 , G$3&lt;=$F3)"</formula>
    </cfRule>
  </conditionalFormatting>
  <conditionalFormatting sqref="I18">
    <cfRule type="expression" dxfId="635" priority="3089">
      <formula>"'=Y(G$3&gt;=$E3 , G$3&lt;=$F3)"</formula>
    </cfRule>
  </conditionalFormatting>
  <conditionalFormatting sqref="I20">
    <cfRule type="expression" dxfId="634" priority="3088">
      <formula>"'=Y(G$3&gt;=$E3 , G$3&lt;=$F3)"</formula>
    </cfRule>
  </conditionalFormatting>
  <conditionalFormatting sqref="I20">
    <cfRule type="expression" dxfId="633" priority="3085">
      <formula>"'=Y(G$3&gt;=$E3 , G$3&lt;=$F3)"</formula>
    </cfRule>
  </conditionalFormatting>
  <conditionalFormatting sqref="E20">
    <cfRule type="expression" dxfId="632" priority="3086">
      <formula>"'=Y(G$3&gt;=$E3 , G$3&lt;=$F3)"</formula>
    </cfRule>
  </conditionalFormatting>
  <conditionalFormatting sqref="I20">
    <cfRule type="expression" dxfId="631" priority="3083">
      <formula>"'=Y(G$3&gt;=$E3 , G$3&lt;=$F3)"</formula>
    </cfRule>
  </conditionalFormatting>
  <conditionalFormatting sqref="I20">
    <cfRule type="expression" dxfId="630" priority="3081">
      <formula>"'=Y(G$3&gt;=$E3 , G$3&lt;=$F3)"</formula>
    </cfRule>
  </conditionalFormatting>
  <conditionalFormatting sqref="I20">
    <cfRule type="expression" dxfId="629" priority="3080">
      <formula>"'=Y(G$3&gt;=$E3 , G$3&lt;=$F3)"</formula>
    </cfRule>
  </conditionalFormatting>
  <conditionalFormatting sqref="F20:H20">
    <cfRule type="expression" dxfId="628" priority="3079">
      <formula>"'=Y(G$3&gt;=$E3 , G$3&lt;=$F3)"</formula>
    </cfRule>
  </conditionalFormatting>
  <conditionalFormatting sqref="I20">
    <cfRule type="expression" dxfId="627" priority="3078">
      <formula>"'=Y(G$3&gt;=$E3 , G$3&lt;=$F3)"</formula>
    </cfRule>
  </conditionalFormatting>
  <conditionalFormatting sqref="I20">
    <cfRule type="expression" dxfId="626" priority="3076">
      <formula>"'=Y(G$3&gt;=$E3 , G$3&lt;=$F3)"</formula>
    </cfRule>
  </conditionalFormatting>
  <conditionalFormatting sqref="I20">
    <cfRule type="expression" dxfId="625" priority="3075">
      <formula>"'=Y(G$3&gt;=$E3 , G$3&lt;=$F3)"</formula>
    </cfRule>
  </conditionalFormatting>
  <conditionalFormatting sqref="F20:H20">
    <cfRule type="expression" dxfId="624" priority="3074">
      <formula>"'=Y(G$3&gt;=$E3 , G$3&lt;=$F3)"</formula>
    </cfRule>
  </conditionalFormatting>
  <conditionalFormatting sqref="I20">
    <cfRule type="expression" dxfId="623" priority="3073">
      <formula>"'=Y(G$3&gt;=$E3 , G$3&lt;=$F3)"</formula>
    </cfRule>
  </conditionalFormatting>
  <conditionalFormatting sqref="E20">
    <cfRule type="expression" dxfId="622" priority="3071">
      <formula>"'=Y(G$3&gt;=$E3 , G$3&lt;=$F3)"</formula>
    </cfRule>
  </conditionalFormatting>
  <conditionalFormatting sqref="I20">
    <cfRule type="expression" dxfId="621" priority="3070">
      <formula>"'=Y(G$3&gt;=$E3 , G$3&lt;=$F3)"</formula>
    </cfRule>
  </conditionalFormatting>
  <conditionalFormatting sqref="I20">
    <cfRule type="expression" dxfId="620" priority="3069">
      <formula>"'=Y(G$3&gt;=$E3 , G$3&lt;=$F3)"</formula>
    </cfRule>
  </conditionalFormatting>
  <conditionalFormatting sqref="F20:H20">
    <cfRule type="expression" dxfId="619" priority="3068">
      <formula>"'=Y(G$3&gt;=$E3 , G$3&lt;=$F3)"</formula>
    </cfRule>
  </conditionalFormatting>
  <conditionalFormatting sqref="I20">
    <cfRule type="expression" dxfId="618" priority="3067">
      <formula>"'=Y(G$3&gt;=$E3 , G$3&lt;=$F3)"</formula>
    </cfRule>
  </conditionalFormatting>
  <conditionalFormatting sqref="I20">
    <cfRule type="expression" dxfId="617" priority="3066">
      <formula>"'=Y(G$3&gt;=$E3 , G$3&lt;=$F3)"</formula>
    </cfRule>
  </conditionalFormatting>
  <conditionalFormatting sqref="F20:H20">
    <cfRule type="expression" dxfId="616" priority="3065">
      <formula>"'=Y(G$3&gt;=$E3 , G$3&lt;=$F3)"</formula>
    </cfRule>
  </conditionalFormatting>
  <conditionalFormatting sqref="I20">
    <cfRule type="expression" dxfId="615" priority="3064">
      <formula>"'=Y(G$3&gt;=$E3 , G$3&lt;=$F3)"</formula>
    </cfRule>
  </conditionalFormatting>
  <conditionalFormatting sqref="F20:H20">
    <cfRule type="expression" dxfId="614" priority="3063">
      <formula>"'=Y(G$3&gt;=$E3 , G$3&lt;=$F3)"</formula>
    </cfRule>
  </conditionalFormatting>
  <conditionalFormatting sqref="I20">
    <cfRule type="expression" dxfId="613" priority="3062">
      <formula>"'=Y(G$3&gt;=$E3 , G$3&lt;=$F3)"</formula>
    </cfRule>
  </conditionalFormatting>
  <conditionalFormatting sqref="I20">
    <cfRule type="expression" dxfId="612" priority="3061">
      <formula>"'=Y(G$3&gt;=$E3 , G$3&lt;=$F3)"</formula>
    </cfRule>
  </conditionalFormatting>
  <conditionalFormatting sqref="I20">
    <cfRule type="expression" dxfId="611" priority="3060">
      <formula>"'=Y(G$3&gt;=$E3 , G$3&lt;=$F3)"</formula>
    </cfRule>
  </conditionalFormatting>
  <conditionalFormatting sqref="I20">
    <cfRule type="expression" dxfId="610" priority="3059">
      <formula>"'=Y(G$3&gt;=$E3 , G$3&lt;=$F3)"</formula>
    </cfRule>
  </conditionalFormatting>
  <conditionalFormatting sqref="J20:L20">
    <cfRule type="expression" dxfId="609" priority="3058">
      <formula>"'=Y(G$3&gt;=$E3 , G$3&lt;=$F3)"</formula>
    </cfRule>
  </conditionalFormatting>
  <conditionalFormatting sqref="F20:H20">
    <cfRule type="expression" dxfId="608" priority="3053">
      <formula>"'=Y(G$3&gt;=$E3 , G$3&lt;=$F3)"</formula>
    </cfRule>
  </conditionalFormatting>
  <conditionalFormatting sqref="F20:H20">
    <cfRule type="expression" dxfId="607" priority="3052">
      <formula>"'=Y(G$3&gt;=$E3 , G$3&lt;=$F3)"</formula>
    </cfRule>
  </conditionalFormatting>
  <conditionalFormatting sqref="F20:H20">
    <cfRule type="expression" dxfId="606" priority="3051">
      <formula>"'=Y(G$3&gt;=$E3 , G$3&lt;=$F3)"</formula>
    </cfRule>
  </conditionalFormatting>
  <conditionalFormatting sqref="I20">
    <cfRule type="expression" dxfId="605" priority="3050">
      <formula>"'=Y(G$3&gt;=$E3 , G$3&lt;=$F3)"</formula>
    </cfRule>
  </conditionalFormatting>
  <conditionalFormatting sqref="I20">
    <cfRule type="expression" dxfId="604" priority="3049">
      <formula>"'=Y(G$3&gt;=$E3 , G$3&lt;=$F3)"</formula>
    </cfRule>
  </conditionalFormatting>
  <conditionalFormatting sqref="I20">
    <cfRule type="expression" dxfId="603" priority="3048">
      <formula>"'=Y(G$3&gt;=$E3 , G$3&lt;=$F3)"</formula>
    </cfRule>
  </conditionalFormatting>
  <conditionalFormatting sqref="I20">
    <cfRule type="expression" dxfId="602" priority="3047">
      <formula>"'=Y(G$3&gt;=$E3 , G$3&lt;=$F3)"</formula>
    </cfRule>
  </conditionalFormatting>
  <conditionalFormatting sqref="I20">
    <cfRule type="expression" dxfId="601" priority="3046">
      <formula>"'=Y(G$3&gt;=$E3 , G$3&lt;=$F3)"</formula>
    </cfRule>
  </conditionalFormatting>
  <conditionalFormatting sqref="I20">
    <cfRule type="expression" dxfId="600" priority="3045">
      <formula>"'=Y(G$3&gt;=$E3 , G$3&lt;=$F3)"</formula>
    </cfRule>
  </conditionalFormatting>
  <conditionalFormatting sqref="I20">
    <cfRule type="expression" dxfId="599" priority="3044">
      <formula>"'=Y(G$3&gt;=$E3 , G$3&lt;=$F3)"</formula>
    </cfRule>
  </conditionalFormatting>
  <conditionalFormatting sqref="I20">
    <cfRule type="expression" dxfId="598" priority="3043">
      <formula>"'=Y(G$3&gt;=$E3 , G$3&lt;=$F3)"</formula>
    </cfRule>
  </conditionalFormatting>
  <conditionalFormatting sqref="I20">
    <cfRule type="expression" dxfId="597" priority="3042">
      <formula>"'=Y(G$3&gt;=$E3 , G$3&lt;=$F3)"</formula>
    </cfRule>
  </conditionalFormatting>
  <conditionalFormatting sqref="I20">
    <cfRule type="expression" dxfId="596" priority="3041">
      <formula>"'=Y(G$3&gt;=$E3 , G$3&lt;=$F3)"</formula>
    </cfRule>
  </conditionalFormatting>
  <conditionalFormatting sqref="I20">
    <cfRule type="expression" dxfId="595" priority="3040">
      <formula>"'=Y(G$3&gt;=$E3 , G$3&lt;=$F3)"</formula>
    </cfRule>
  </conditionalFormatting>
  <conditionalFormatting sqref="I20">
    <cfRule type="expression" dxfId="594" priority="3039">
      <formula>"'=Y(G$3&gt;=$E3 , G$3&lt;=$F3)"</formula>
    </cfRule>
  </conditionalFormatting>
  <conditionalFormatting sqref="I20">
    <cfRule type="expression" dxfId="593" priority="3038">
      <formula>"'=Y(G$3&gt;=$E3 , G$3&lt;=$F3)"</formula>
    </cfRule>
  </conditionalFormatting>
  <conditionalFormatting sqref="I20">
    <cfRule type="expression" dxfId="592" priority="3037">
      <formula>"'=Y(G$3&gt;=$E3 , G$3&lt;=$F3)"</formula>
    </cfRule>
  </conditionalFormatting>
  <conditionalFormatting sqref="I20">
    <cfRule type="expression" dxfId="591" priority="3036">
      <formula>"'=Y(G$3&gt;=$E3 , G$3&lt;=$F3)"</formula>
    </cfRule>
  </conditionalFormatting>
  <conditionalFormatting sqref="I20">
    <cfRule type="expression" dxfId="590" priority="3035">
      <formula>"'=Y(G$3&gt;=$E3 , G$3&lt;=$F3)"</formula>
    </cfRule>
  </conditionalFormatting>
  <conditionalFormatting sqref="I20">
    <cfRule type="expression" dxfId="589" priority="3034">
      <formula>"'=Y(G$3&gt;=$E3 , G$3&lt;=$F3)"</formula>
    </cfRule>
  </conditionalFormatting>
  <conditionalFormatting sqref="I20">
    <cfRule type="expression" dxfId="588" priority="3033">
      <formula>"'=Y(G$3&gt;=$E3 , G$3&lt;=$F3)"</formula>
    </cfRule>
  </conditionalFormatting>
  <conditionalFormatting sqref="I20">
    <cfRule type="expression" dxfId="587" priority="3032">
      <formula>"'=Y(G$3&gt;=$E3 , G$3&lt;=$F3)"</formula>
    </cfRule>
  </conditionalFormatting>
  <conditionalFormatting sqref="I20">
    <cfRule type="expression" dxfId="586" priority="3031">
      <formula>"'=Y(G$3&gt;=$E3 , G$3&lt;=$F3)"</formula>
    </cfRule>
  </conditionalFormatting>
  <conditionalFormatting sqref="I20">
    <cfRule type="expression" dxfId="585" priority="3030">
      <formula>"'=Y(G$3&gt;=$E3 , G$3&lt;=$F3)"</formula>
    </cfRule>
  </conditionalFormatting>
  <conditionalFormatting sqref="I20">
    <cfRule type="expression" dxfId="584" priority="3029">
      <formula>"'=Y(G$3&gt;=$E3 , G$3&lt;=$F3)"</formula>
    </cfRule>
  </conditionalFormatting>
  <conditionalFormatting sqref="I20">
    <cfRule type="expression" dxfId="583" priority="3028">
      <formula>"'=Y(G$3&gt;=$E3 , G$3&lt;=$F3)"</formula>
    </cfRule>
  </conditionalFormatting>
  <conditionalFormatting sqref="J20">
    <cfRule type="expression" dxfId="582" priority="3027">
      <formula>"'=Y(G$3&gt;=$E3 , G$3&lt;=$F3)"</formula>
    </cfRule>
  </conditionalFormatting>
  <conditionalFormatting sqref="I20">
    <cfRule type="expression" dxfId="581" priority="3026">
      <formula>"'=Y(G$3&gt;=$E3 , G$3&lt;=$F3)"</formula>
    </cfRule>
  </conditionalFormatting>
  <conditionalFormatting sqref="I20">
    <cfRule type="expression" dxfId="580" priority="3025">
      <formula>"'=Y(G$3&gt;=$E3 , G$3&lt;=$F3)"</formula>
    </cfRule>
  </conditionalFormatting>
  <conditionalFormatting sqref="E24">
    <cfRule type="expression" dxfId="579" priority="3022">
      <formula>"'=Y(G$3&gt;=$E3 , G$3&lt;=$F3)"</formula>
    </cfRule>
  </conditionalFormatting>
  <conditionalFormatting sqref="I24">
    <cfRule type="expression" dxfId="578" priority="3021">
      <formula>"'=Y(G$3&gt;=$E3 , G$3&lt;=$F3)"</formula>
    </cfRule>
  </conditionalFormatting>
  <conditionalFormatting sqref="I24">
    <cfRule type="expression" dxfId="577" priority="3018">
      <formula>"'=Y(G$3&gt;=$E3 , G$3&lt;=$F3)"</formula>
    </cfRule>
  </conditionalFormatting>
  <conditionalFormatting sqref="E24">
    <cfRule type="expression" dxfId="576" priority="3019">
      <formula>"'=Y(G$3&gt;=$E3 , G$3&lt;=$F3)"</formula>
    </cfRule>
  </conditionalFormatting>
  <conditionalFormatting sqref="I24">
    <cfRule type="expression" dxfId="575" priority="3016">
      <formula>"'=Y(G$3&gt;=$E3 , G$3&lt;=$F3)"</formula>
    </cfRule>
  </conditionalFormatting>
  <conditionalFormatting sqref="I24">
    <cfRule type="expression" dxfId="574" priority="3014">
      <formula>"'=Y(G$3&gt;=$E3 , G$3&lt;=$F3)"</formula>
    </cfRule>
  </conditionalFormatting>
  <conditionalFormatting sqref="I24">
    <cfRule type="expression" dxfId="573" priority="3013">
      <formula>"'=Y(G$3&gt;=$E3 , G$3&lt;=$F3)"</formula>
    </cfRule>
  </conditionalFormatting>
  <conditionalFormatting sqref="F24:H24">
    <cfRule type="expression" dxfId="572" priority="3012">
      <formula>"'=Y(G$3&gt;=$E3 , G$3&lt;=$F3)"</formula>
    </cfRule>
  </conditionalFormatting>
  <conditionalFormatting sqref="I24">
    <cfRule type="expression" dxfId="571" priority="3011">
      <formula>"'=Y(G$3&gt;=$E3 , G$3&lt;=$F3)"</formula>
    </cfRule>
  </conditionalFormatting>
  <conditionalFormatting sqref="I24">
    <cfRule type="expression" dxfId="570" priority="3009">
      <formula>"'=Y(G$3&gt;=$E3 , G$3&lt;=$F3)"</formula>
    </cfRule>
  </conditionalFormatting>
  <conditionalFormatting sqref="I24">
    <cfRule type="expression" dxfId="569" priority="3008">
      <formula>"'=Y(G$3&gt;=$E3 , G$3&lt;=$F3)"</formula>
    </cfRule>
  </conditionalFormatting>
  <conditionalFormatting sqref="F24:H24">
    <cfRule type="expression" dxfId="568" priority="3007">
      <formula>"'=Y(G$3&gt;=$E3 , G$3&lt;=$F3)"</formula>
    </cfRule>
  </conditionalFormatting>
  <conditionalFormatting sqref="I24">
    <cfRule type="expression" dxfId="567" priority="3006">
      <formula>"'=Y(G$3&gt;=$E3 , G$3&lt;=$F3)"</formula>
    </cfRule>
  </conditionalFormatting>
  <conditionalFormatting sqref="E24">
    <cfRule type="expression" dxfId="566" priority="3004">
      <formula>"'=Y(G$3&gt;=$E3 , G$3&lt;=$F3)"</formula>
    </cfRule>
  </conditionalFormatting>
  <conditionalFormatting sqref="I24">
    <cfRule type="expression" dxfId="565" priority="3003">
      <formula>"'=Y(G$3&gt;=$E3 , G$3&lt;=$F3)"</formula>
    </cfRule>
  </conditionalFormatting>
  <conditionalFormatting sqref="I24">
    <cfRule type="expression" dxfId="564" priority="3002">
      <formula>"'=Y(G$3&gt;=$E3 , G$3&lt;=$F3)"</formula>
    </cfRule>
  </conditionalFormatting>
  <conditionalFormatting sqref="F24:H24">
    <cfRule type="expression" dxfId="563" priority="3001">
      <formula>"'=Y(G$3&gt;=$E3 , G$3&lt;=$F3)"</formula>
    </cfRule>
  </conditionalFormatting>
  <conditionalFormatting sqref="I24">
    <cfRule type="expression" dxfId="562" priority="3000">
      <formula>"'=Y(G$3&gt;=$E3 , G$3&lt;=$F3)"</formula>
    </cfRule>
  </conditionalFormatting>
  <conditionalFormatting sqref="I24">
    <cfRule type="expression" dxfId="561" priority="2999">
      <formula>"'=Y(G$3&gt;=$E3 , G$3&lt;=$F3)"</formula>
    </cfRule>
  </conditionalFormatting>
  <conditionalFormatting sqref="F24:H24">
    <cfRule type="expression" dxfId="560" priority="2998">
      <formula>"'=Y(G$3&gt;=$E3 , G$3&lt;=$F3)"</formula>
    </cfRule>
  </conditionalFormatting>
  <conditionalFormatting sqref="I24">
    <cfRule type="expression" dxfId="559" priority="2997">
      <formula>"'=Y(G$3&gt;=$E3 , G$3&lt;=$F3)"</formula>
    </cfRule>
  </conditionalFormatting>
  <conditionalFormatting sqref="F24:H24">
    <cfRule type="expression" dxfId="558" priority="2996">
      <formula>"'=Y(G$3&gt;=$E3 , G$3&lt;=$F3)"</formula>
    </cfRule>
  </conditionalFormatting>
  <conditionalFormatting sqref="I24">
    <cfRule type="expression" dxfId="557" priority="2995">
      <formula>"'=Y(G$3&gt;=$E3 , G$3&lt;=$F3)"</formula>
    </cfRule>
  </conditionalFormatting>
  <conditionalFormatting sqref="I24">
    <cfRule type="expression" dxfId="556" priority="2994">
      <formula>"'=Y(G$3&gt;=$E3 , G$3&lt;=$F3)"</formula>
    </cfRule>
  </conditionalFormatting>
  <conditionalFormatting sqref="I24">
    <cfRule type="expression" dxfId="555" priority="2993">
      <formula>"'=Y(G$3&gt;=$E3 , G$3&lt;=$F3)"</formula>
    </cfRule>
  </conditionalFormatting>
  <conditionalFormatting sqref="I24">
    <cfRule type="expression" dxfId="554" priority="2992">
      <formula>"'=Y(G$3&gt;=$E3 , G$3&lt;=$F3)"</formula>
    </cfRule>
  </conditionalFormatting>
  <conditionalFormatting sqref="J24:L24">
    <cfRule type="expression" dxfId="553" priority="2991">
      <formula>"'=Y(G$3&gt;=$E3 , G$3&lt;=$F3)"</formula>
    </cfRule>
  </conditionalFormatting>
  <conditionalFormatting sqref="F24:H24">
    <cfRule type="expression" dxfId="552" priority="2986">
      <formula>"'=Y(G$3&gt;=$E3 , G$3&lt;=$F3)"</formula>
    </cfRule>
  </conditionalFormatting>
  <conditionalFormatting sqref="F24:H24">
    <cfRule type="expression" dxfId="551" priority="2985">
      <formula>"'=Y(G$3&gt;=$E3 , G$3&lt;=$F3)"</formula>
    </cfRule>
  </conditionalFormatting>
  <conditionalFormatting sqref="F24:H24">
    <cfRule type="expression" dxfId="550" priority="2984">
      <formula>"'=Y(G$3&gt;=$E3 , G$3&lt;=$F3)"</formula>
    </cfRule>
  </conditionalFormatting>
  <conditionalFormatting sqref="I24">
    <cfRule type="expression" dxfId="549" priority="2983">
      <formula>"'=Y(G$3&gt;=$E3 , G$3&lt;=$F3)"</formula>
    </cfRule>
  </conditionalFormatting>
  <conditionalFormatting sqref="I24">
    <cfRule type="expression" dxfId="548" priority="2982">
      <formula>"'=Y(G$3&gt;=$E3 , G$3&lt;=$F3)"</formula>
    </cfRule>
  </conditionalFormatting>
  <conditionalFormatting sqref="I24">
    <cfRule type="expression" dxfId="547" priority="2981">
      <formula>"'=Y(G$3&gt;=$E3 , G$3&lt;=$F3)"</formula>
    </cfRule>
  </conditionalFormatting>
  <conditionalFormatting sqref="I24">
    <cfRule type="expression" dxfId="546" priority="2980">
      <formula>"'=Y(G$3&gt;=$E3 , G$3&lt;=$F3)"</formula>
    </cfRule>
  </conditionalFormatting>
  <conditionalFormatting sqref="I24">
    <cfRule type="expression" dxfId="545" priority="2979">
      <formula>"'=Y(G$3&gt;=$E3 , G$3&lt;=$F3)"</formula>
    </cfRule>
  </conditionalFormatting>
  <conditionalFormatting sqref="I24">
    <cfRule type="expression" dxfId="544" priority="2978">
      <formula>"'=Y(G$3&gt;=$E3 , G$3&lt;=$F3)"</formula>
    </cfRule>
  </conditionalFormatting>
  <conditionalFormatting sqref="I24">
    <cfRule type="expression" dxfId="543" priority="2977">
      <formula>"'=Y(G$3&gt;=$E3 , G$3&lt;=$F3)"</formula>
    </cfRule>
  </conditionalFormatting>
  <conditionalFormatting sqref="I24">
    <cfRule type="expression" dxfId="542" priority="2976">
      <formula>"'=Y(G$3&gt;=$E3 , G$3&lt;=$F3)"</formula>
    </cfRule>
  </conditionalFormatting>
  <conditionalFormatting sqref="I24">
    <cfRule type="expression" dxfId="541" priority="2975">
      <formula>"'=Y(G$3&gt;=$E3 , G$3&lt;=$F3)"</formula>
    </cfRule>
  </conditionalFormatting>
  <conditionalFormatting sqref="I24">
    <cfRule type="expression" dxfId="540" priority="2974">
      <formula>"'=Y(G$3&gt;=$E3 , G$3&lt;=$F3)"</formula>
    </cfRule>
  </conditionalFormatting>
  <conditionalFormatting sqref="I24">
    <cfRule type="expression" dxfId="539" priority="2973">
      <formula>"'=Y(G$3&gt;=$E3 , G$3&lt;=$F3)"</formula>
    </cfRule>
  </conditionalFormatting>
  <conditionalFormatting sqref="I24">
    <cfRule type="expression" dxfId="538" priority="2972">
      <formula>"'=Y(G$3&gt;=$E3 , G$3&lt;=$F3)"</formula>
    </cfRule>
  </conditionalFormatting>
  <conditionalFormatting sqref="I24">
    <cfRule type="expression" dxfId="537" priority="2971">
      <formula>"'=Y(G$3&gt;=$E3 , G$3&lt;=$F3)"</formula>
    </cfRule>
  </conditionalFormatting>
  <conditionalFormatting sqref="I24">
    <cfRule type="expression" dxfId="536" priority="2970">
      <formula>"'=Y(G$3&gt;=$E3 , G$3&lt;=$F3)"</formula>
    </cfRule>
  </conditionalFormatting>
  <conditionalFormatting sqref="I24">
    <cfRule type="expression" dxfId="535" priority="2969">
      <formula>"'=Y(G$3&gt;=$E3 , G$3&lt;=$F3)"</formula>
    </cfRule>
  </conditionalFormatting>
  <conditionalFormatting sqref="I24">
    <cfRule type="expression" dxfId="534" priority="2968">
      <formula>"'=Y(G$3&gt;=$E3 , G$3&lt;=$F3)"</formula>
    </cfRule>
  </conditionalFormatting>
  <conditionalFormatting sqref="I24">
    <cfRule type="expression" dxfId="533" priority="2967">
      <formula>"'=Y(G$3&gt;=$E3 , G$3&lt;=$F3)"</formula>
    </cfRule>
  </conditionalFormatting>
  <conditionalFormatting sqref="I24">
    <cfRule type="expression" dxfId="532" priority="2966">
      <formula>"'=Y(G$3&gt;=$E3 , G$3&lt;=$F3)"</formula>
    </cfRule>
  </conditionalFormatting>
  <conditionalFormatting sqref="I24">
    <cfRule type="expression" dxfId="531" priority="2965">
      <formula>"'=Y(G$3&gt;=$E3 , G$3&lt;=$F3)"</formula>
    </cfRule>
  </conditionalFormatting>
  <conditionalFormatting sqref="I24">
    <cfRule type="expression" dxfId="530" priority="2964">
      <formula>"'=Y(G$3&gt;=$E3 , G$3&lt;=$F3)"</formula>
    </cfRule>
  </conditionalFormatting>
  <conditionalFormatting sqref="I24">
    <cfRule type="expression" dxfId="529" priority="2963">
      <formula>"'=Y(G$3&gt;=$E3 , G$3&lt;=$F3)"</formula>
    </cfRule>
  </conditionalFormatting>
  <conditionalFormatting sqref="I24">
    <cfRule type="expression" dxfId="528" priority="2962">
      <formula>"'=Y(G$3&gt;=$E3 , G$3&lt;=$F3)"</formula>
    </cfRule>
  </conditionalFormatting>
  <conditionalFormatting sqref="I24">
    <cfRule type="expression" dxfId="527" priority="2961">
      <formula>"'=Y(G$3&gt;=$E3 , G$3&lt;=$F3)"</formula>
    </cfRule>
  </conditionalFormatting>
  <conditionalFormatting sqref="J24">
    <cfRule type="expression" dxfId="526" priority="2960">
      <formula>"'=Y(G$3&gt;=$E3 , G$3&lt;=$F3)"</formula>
    </cfRule>
  </conditionalFormatting>
  <conditionalFormatting sqref="I24">
    <cfRule type="expression" dxfId="525" priority="2959">
      <formula>"'=Y(G$3&gt;=$E3 , G$3&lt;=$F3)"</formula>
    </cfRule>
  </conditionalFormatting>
  <conditionalFormatting sqref="I24">
    <cfRule type="expression" dxfId="524" priority="2958">
      <formula>"'=Y(G$3&gt;=$E3 , G$3&lt;=$F3)"</formula>
    </cfRule>
  </conditionalFormatting>
  <conditionalFormatting sqref="I26">
    <cfRule type="expression" dxfId="523" priority="2712">
      <formula>"'=Y(G$3&gt;=$E3 , G$3&lt;=$F3)"</formula>
    </cfRule>
  </conditionalFormatting>
  <conditionalFormatting sqref="E26">
    <cfRule type="expression" dxfId="522" priority="2710">
      <formula>"'=Y(G$3&gt;=$E3 , G$3&lt;=$F3)"</formula>
    </cfRule>
  </conditionalFormatting>
  <conditionalFormatting sqref="E26">
    <cfRule type="expression" dxfId="521" priority="2698">
      <formula>"'=Y(G$3&gt;=$E3 , G$3&lt;=$F3)"</formula>
    </cfRule>
  </conditionalFormatting>
  <conditionalFormatting sqref="I26">
    <cfRule type="expression" dxfId="520" priority="2694">
      <formula>"'=Y(G$3&gt;=$E3 , G$3&lt;=$F3)"</formula>
    </cfRule>
  </conditionalFormatting>
  <conditionalFormatting sqref="E26">
    <cfRule type="expression" dxfId="519" priority="2690">
      <formula>"'=Y(G$3&gt;=$E3 , G$3&lt;=$F3)"</formula>
    </cfRule>
  </conditionalFormatting>
  <conditionalFormatting sqref="I26">
    <cfRule type="expression" dxfId="518" priority="2689">
      <formula>"'=Y(G$3&gt;=$E3 , G$3&lt;=$F3)"</formula>
    </cfRule>
  </conditionalFormatting>
  <conditionalFormatting sqref="I26">
    <cfRule type="expression" dxfId="517" priority="2688">
      <formula>"'=Y(G$3&gt;=$E3 , G$3&lt;=$F3)"</formula>
    </cfRule>
  </conditionalFormatting>
  <conditionalFormatting sqref="K26">
    <cfRule type="expression" dxfId="516" priority="2687">
      <formula>"'=Y(G$3&gt;=$E3 , G$3&lt;=$F3)"</formula>
    </cfRule>
  </conditionalFormatting>
  <conditionalFormatting sqref="E26">
    <cfRule type="expression" dxfId="515" priority="2681">
      <formula>"'=Y(G$3&gt;=$E3 , G$3&lt;=$F3)"</formula>
    </cfRule>
  </conditionalFormatting>
  <conditionalFormatting sqref="I26">
    <cfRule type="expression" dxfId="514" priority="2680">
      <formula>"'=Y(G$3&gt;=$E3 , G$3&lt;=$F3)"</formula>
    </cfRule>
  </conditionalFormatting>
  <conditionalFormatting sqref="E26">
    <cfRule type="expression" dxfId="513" priority="2677">
      <formula>"'=Y(G$3&gt;=$E3 , G$3&lt;=$F3)"</formula>
    </cfRule>
  </conditionalFormatting>
  <conditionalFormatting sqref="I26">
    <cfRule type="expression" dxfId="512" priority="2676">
      <formula>"'=Y(G$3&gt;=$E3 , G$3&lt;=$F3)"</formula>
    </cfRule>
  </conditionalFormatting>
  <conditionalFormatting sqref="I26">
    <cfRule type="expression" dxfId="511" priority="2673">
      <formula>"'=Y(G$3&gt;=$E3 , G$3&lt;=$F3)"</formula>
    </cfRule>
  </conditionalFormatting>
  <conditionalFormatting sqref="E26">
    <cfRule type="expression" dxfId="510" priority="2674">
      <formula>"'=Y(G$3&gt;=$E3 , G$3&lt;=$F3)"</formula>
    </cfRule>
  </conditionalFormatting>
  <conditionalFormatting sqref="I26">
    <cfRule type="expression" dxfId="509" priority="2671">
      <formula>"'=Y(G$3&gt;=$E3 , G$3&lt;=$F3)"</formula>
    </cfRule>
  </conditionalFormatting>
  <conditionalFormatting sqref="I26">
    <cfRule type="expression" dxfId="508" priority="2669">
      <formula>"'=Y(G$3&gt;=$E3 , G$3&lt;=$F3)"</formula>
    </cfRule>
  </conditionalFormatting>
  <conditionalFormatting sqref="I26">
    <cfRule type="expression" dxfId="507" priority="2668">
      <formula>"'=Y(G$3&gt;=$E3 , G$3&lt;=$F3)"</formula>
    </cfRule>
  </conditionalFormatting>
  <conditionalFormatting sqref="F26:H26">
    <cfRule type="expression" dxfId="506" priority="2667">
      <formula>"'=Y(G$3&gt;=$E3 , G$3&lt;=$F3)"</formula>
    </cfRule>
  </conditionalFormatting>
  <conditionalFormatting sqref="I26">
    <cfRule type="expression" dxfId="505" priority="2666">
      <formula>"'=Y(G$3&gt;=$E3 , G$3&lt;=$F3)"</formula>
    </cfRule>
  </conditionalFormatting>
  <conditionalFormatting sqref="I26">
    <cfRule type="expression" dxfId="504" priority="2664">
      <formula>"'=Y(G$3&gt;=$E3 , G$3&lt;=$F3)"</formula>
    </cfRule>
  </conditionalFormatting>
  <conditionalFormatting sqref="I26">
    <cfRule type="expression" dxfId="503" priority="2663">
      <formula>"'=Y(G$3&gt;=$E3 , G$3&lt;=$F3)"</formula>
    </cfRule>
  </conditionalFormatting>
  <conditionalFormatting sqref="F26:H26">
    <cfRule type="expression" dxfId="502" priority="2662">
      <formula>"'=Y(G$3&gt;=$E3 , G$3&lt;=$F3)"</formula>
    </cfRule>
  </conditionalFormatting>
  <conditionalFormatting sqref="I26">
    <cfRule type="expression" dxfId="501" priority="2661">
      <formula>"'=Y(G$3&gt;=$E3 , G$3&lt;=$F3)"</formula>
    </cfRule>
  </conditionalFormatting>
  <conditionalFormatting sqref="E26">
    <cfRule type="expression" dxfId="500" priority="2659">
      <formula>"'=Y(G$3&gt;=$E3 , G$3&lt;=$F3)"</formula>
    </cfRule>
  </conditionalFormatting>
  <conditionalFormatting sqref="I26">
    <cfRule type="expression" dxfId="499" priority="2658">
      <formula>"'=Y(G$3&gt;=$E3 , G$3&lt;=$F3)"</formula>
    </cfRule>
  </conditionalFormatting>
  <conditionalFormatting sqref="I26">
    <cfRule type="expression" dxfId="498" priority="2657">
      <formula>"'=Y(G$3&gt;=$E3 , G$3&lt;=$F3)"</formula>
    </cfRule>
  </conditionalFormatting>
  <conditionalFormatting sqref="F26:H26">
    <cfRule type="expression" dxfId="497" priority="2656">
      <formula>"'=Y(G$3&gt;=$E3 , G$3&lt;=$F3)"</formula>
    </cfRule>
  </conditionalFormatting>
  <conditionalFormatting sqref="I26">
    <cfRule type="expression" dxfId="496" priority="2655">
      <formula>"'=Y(G$3&gt;=$E3 , G$3&lt;=$F3)"</formula>
    </cfRule>
  </conditionalFormatting>
  <conditionalFormatting sqref="I26">
    <cfRule type="expression" dxfId="495" priority="2654">
      <formula>"'=Y(G$3&gt;=$E3 , G$3&lt;=$F3)"</formula>
    </cfRule>
  </conditionalFormatting>
  <conditionalFormatting sqref="F26:H26">
    <cfRule type="expression" dxfId="494" priority="2653">
      <formula>"'=Y(G$3&gt;=$E3 , G$3&lt;=$F3)"</formula>
    </cfRule>
  </conditionalFormatting>
  <conditionalFormatting sqref="I26">
    <cfRule type="expression" dxfId="493" priority="2652">
      <formula>"'=Y(G$3&gt;=$E3 , G$3&lt;=$F3)"</formula>
    </cfRule>
  </conditionalFormatting>
  <conditionalFormatting sqref="F26:H26">
    <cfRule type="expression" dxfId="492" priority="2651">
      <formula>"'=Y(G$3&gt;=$E3 , G$3&lt;=$F3)"</formula>
    </cfRule>
  </conditionalFormatting>
  <conditionalFormatting sqref="I26">
    <cfRule type="expression" dxfId="491" priority="2650">
      <formula>"'=Y(G$3&gt;=$E3 , G$3&lt;=$F3)"</formula>
    </cfRule>
  </conditionalFormatting>
  <conditionalFormatting sqref="I26">
    <cfRule type="expression" dxfId="490" priority="2649">
      <formula>"'=Y(G$3&gt;=$E3 , G$3&lt;=$F3)"</formula>
    </cfRule>
  </conditionalFormatting>
  <conditionalFormatting sqref="I26">
    <cfRule type="expression" dxfId="489" priority="2648">
      <formula>"'=Y(G$3&gt;=$E3 , G$3&lt;=$F3)"</formula>
    </cfRule>
  </conditionalFormatting>
  <conditionalFormatting sqref="I26">
    <cfRule type="expression" dxfId="488" priority="2647">
      <formula>"'=Y(G$3&gt;=$E3 , G$3&lt;=$F3)"</formula>
    </cfRule>
  </conditionalFormatting>
  <conditionalFormatting sqref="J26:L26">
    <cfRule type="expression" dxfId="487" priority="2646">
      <formula>"'=Y(G$3&gt;=$E3 , G$3&lt;=$F3)"</formula>
    </cfRule>
  </conditionalFormatting>
  <conditionalFormatting sqref="F26:H26">
    <cfRule type="expression" dxfId="486" priority="2641">
      <formula>"'=Y(G$3&gt;=$E3 , G$3&lt;=$F3)"</formula>
    </cfRule>
  </conditionalFormatting>
  <conditionalFormatting sqref="F26:H26">
    <cfRule type="expression" dxfId="485" priority="2640">
      <formula>"'=Y(G$3&gt;=$E3 , G$3&lt;=$F3)"</formula>
    </cfRule>
  </conditionalFormatting>
  <conditionalFormatting sqref="F26:H26">
    <cfRule type="expression" dxfId="484" priority="2639">
      <formula>"'=Y(G$3&gt;=$E3 , G$3&lt;=$F3)"</formula>
    </cfRule>
  </conditionalFormatting>
  <conditionalFormatting sqref="I26">
    <cfRule type="expression" dxfId="483" priority="2638">
      <formula>"'=Y(G$3&gt;=$E3 , G$3&lt;=$F3)"</formula>
    </cfRule>
  </conditionalFormatting>
  <conditionalFormatting sqref="I26">
    <cfRule type="expression" dxfId="482" priority="2637">
      <formula>"'=Y(G$3&gt;=$E3 , G$3&lt;=$F3)"</formula>
    </cfRule>
  </conditionalFormatting>
  <conditionalFormatting sqref="I26">
    <cfRule type="expression" dxfId="481" priority="2636">
      <formula>"'=Y(G$3&gt;=$E3 , G$3&lt;=$F3)"</formula>
    </cfRule>
  </conditionalFormatting>
  <conditionalFormatting sqref="I26">
    <cfRule type="expression" dxfId="480" priority="2635">
      <formula>"'=Y(G$3&gt;=$E3 , G$3&lt;=$F3)"</formula>
    </cfRule>
  </conditionalFormatting>
  <conditionalFormatting sqref="I26">
    <cfRule type="expression" dxfId="479" priority="2634">
      <formula>"'=Y(G$3&gt;=$E3 , G$3&lt;=$F3)"</formula>
    </cfRule>
  </conditionalFormatting>
  <conditionalFormatting sqref="I26">
    <cfRule type="expression" dxfId="478" priority="2633">
      <formula>"'=Y(G$3&gt;=$E3 , G$3&lt;=$F3)"</formula>
    </cfRule>
  </conditionalFormatting>
  <conditionalFormatting sqref="I26">
    <cfRule type="expression" dxfId="477" priority="2632">
      <formula>"'=Y(G$3&gt;=$E3 , G$3&lt;=$F3)"</formula>
    </cfRule>
  </conditionalFormatting>
  <conditionalFormatting sqref="I26">
    <cfRule type="expression" dxfId="476" priority="2631">
      <formula>"'=Y(G$3&gt;=$E3 , G$3&lt;=$F3)"</formula>
    </cfRule>
  </conditionalFormatting>
  <conditionalFormatting sqref="I26">
    <cfRule type="expression" dxfId="475" priority="2630">
      <formula>"'=Y(G$3&gt;=$E3 , G$3&lt;=$F3)"</formula>
    </cfRule>
  </conditionalFormatting>
  <conditionalFormatting sqref="I26">
    <cfRule type="expression" dxfId="474" priority="2629">
      <formula>"'=Y(G$3&gt;=$E3 , G$3&lt;=$F3)"</formula>
    </cfRule>
  </conditionalFormatting>
  <conditionalFormatting sqref="I26">
    <cfRule type="expression" dxfId="473" priority="2628">
      <formula>"'=Y(G$3&gt;=$E3 , G$3&lt;=$F3)"</formula>
    </cfRule>
  </conditionalFormatting>
  <conditionalFormatting sqref="I26">
    <cfRule type="expression" dxfId="472" priority="2627">
      <formula>"'=Y(G$3&gt;=$E3 , G$3&lt;=$F3)"</formula>
    </cfRule>
  </conditionalFormatting>
  <conditionalFormatting sqref="I26">
    <cfRule type="expression" dxfId="471" priority="2626">
      <formula>"'=Y(G$3&gt;=$E3 , G$3&lt;=$F3)"</formula>
    </cfRule>
  </conditionalFormatting>
  <conditionalFormatting sqref="I26">
    <cfRule type="expression" dxfId="470" priority="2625">
      <formula>"'=Y(G$3&gt;=$E3 , G$3&lt;=$F3)"</formula>
    </cfRule>
  </conditionalFormatting>
  <conditionalFormatting sqref="I26">
    <cfRule type="expression" dxfId="469" priority="2624">
      <formula>"'=Y(G$3&gt;=$E3 , G$3&lt;=$F3)"</formula>
    </cfRule>
  </conditionalFormatting>
  <conditionalFormatting sqref="I26">
    <cfRule type="expression" dxfId="468" priority="2623">
      <formula>"'=Y(G$3&gt;=$E3 , G$3&lt;=$F3)"</formula>
    </cfRule>
  </conditionalFormatting>
  <conditionalFormatting sqref="I26">
    <cfRule type="expression" dxfId="467" priority="2622">
      <formula>"'=Y(G$3&gt;=$E3 , G$3&lt;=$F3)"</formula>
    </cfRule>
  </conditionalFormatting>
  <conditionalFormatting sqref="I26">
    <cfRule type="expression" dxfId="466" priority="2621">
      <formula>"'=Y(G$3&gt;=$E3 , G$3&lt;=$F3)"</formula>
    </cfRule>
  </conditionalFormatting>
  <conditionalFormatting sqref="I26">
    <cfRule type="expression" dxfId="465" priority="2620">
      <formula>"'=Y(G$3&gt;=$E3 , G$3&lt;=$F3)"</formula>
    </cfRule>
  </conditionalFormatting>
  <conditionalFormatting sqref="I26">
    <cfRule type="expression" dxfId="464" priority="2619">
      <formula>"'=Y(G$3&gt;=$E3 , G$3&lt;=$F3)"</formula>
    </cfRule>
  </conditionalFormatting>
  <conditionalFormatting sqref="I26">
    <cfRule type="expression" dxfId="463" priority="2618">
      <formula>"'=Y(G$3&gt;=$E3 , G$3&lt;=$F3)"</formula>
    </cfRule>
  </conditionalFormatting>
  <conditionalFormatting sqref="I26">
    <cfRule type="expression" dxfId="462" priority="2617">
      <formula>"'=Y(G$3&gt;=$E3 , G$3&lt;=$F3)"</formula>
    </cfRule>
  </conditionalFormatting>
  <conditionalFormatting sqref="I26">
    <cfRule type="expression" dxfId="461" priority="2616">
      <formula>"'=Y(G$3&gt;=$E3 , G$3&lt;=$F3)"</formula>
    </cfRule>
  </conditionalFormatting>
  <conditionalFormatting sqref="J26">
    <cfRule type="expression" dxfId="460" priority="2615">
      <formula>"'=Y(G$3&gt;=$E3 , G$3&lt;=$F3)"</formula>
    </cfRule>
  </conditionalFormatting>
  <conditionalFormatting sqref="I26">
    <cfRule type="expression" dxfId="459" priority="2614">
      <formula>"'=Y(G$3&gt;=$E3 , G$3&lt;=$F3)"</formula>
    </cfRule>
  </conditionalFormatting>
  <conditionalFormatting sqref="I26">
    <cfRule type="expression" dxfId="458" priority="2613">
      <formula>"'=Y(G$3&gt;=$E3 , G$3&lt;=$F3)"</formula>
    </cfRule>
  </conditionalFormatting>
  <conditionalFormatting sqref="M46">
    <cfRule type="containsText" dxfId="457" priority="2609" operator="containsText" text="No verifica">
      <formula>NOT(ISERROR(SEARCH("No verifica",M46)))</formula>
    </cfRule>
    <cfRule type="containsText" dxfId="456" priority="2610" operator="containsText" text="Verifica">
      <formula>NOT(ISERROR(SEARCH("Verifica",M46)))</formula>
    </cfRule>
  </conditionalFormatting>
  <conditionalFormatting sqref="M26">
    <cfRule type="cellIs" dxfId="455" priority="3474" operator="notEqual">
      <formula>#REF!</formula>
    </cfRule>
  </conditionalFormatting>
  <conditionalFormatting sqref="F26">
    <cfRule type="expression" dxfId="454" priority="1867">
      <formula>"'=Y(G$3&gt;=$E3 , G$3&lt;=$F3)"</formula>
    </cfRule>
  </conditionalFormatting>
  <conditionalFormatting sqref="F26">
    <cfRule type="expression" dxfId="453" priority="1866">
      <formula>"'=Y(G$3&gt;=$E3 , G$3&lt;=$F3)"</formula>
    </cfRule>
  </conditionalFormatting>
  <conditionalFormatting sqref="F26">
    <cfRule type="expression" dxfId="452" priority="1865">
      <formula>"'=Y(G$3&gt;=$E3 , G$3&lt;=$F3)"</formula>
    </cfRule>
  </conditionalFormatting>
  <conditionalFormatting sqref="F26">
    <cfRule type="expression" dxfId="451" priority="1864">
      <formula>"'=Y(G$3&gt;=$E3 , G$3&lt;=$F3)"</formula>
    </cfRule>
  </conditionalFormatting>
  <conditionalFormatting sqref="F26">
    <cfRule type="expression" dxfId="450" priority="1863">
      <formula>"'=Y(G$3&gt;=$E3 , G$3&lt;=$F3)"</formula>
    </cfRule>
  </conditionalFormatting>
  <conditionalFormatting sqref="F26">
    <cfRule type="expression" dxfId="449" priority="1862">
      <formula>"'=Y(G$3&gt;=$E3 , G$3&lt;=$F3)"</formula>
    </cfRule>
  </conditionalFormatting>
  <conditionalFormatting sqref="F26">
    <cfRule type="expression" dxfId="448" priority="1861">
      <formula>"'=Y(G$3&gt;=$E3 , G$3&lt;=$F3)"</formula>
    </cfRule>
  </conditionalFormatting>
  <conditionalFormatting sqref="F26">
    <cfRule type="expression" dxfId="447" priority="1860">
      <formula>"'=Y(G$3&gt;=$E3 , G$3&lt;=$F3)"</formula>
    </cfRule>
  </conditionalFormatting>
  <conditionalFormatting sqref="F26">
    <cfRule type="expression" dxfId="446" priority="1859">
      <formula>"'=Y(G$3&gt;=$E3 , G$3&lt;=$F3)"</formula>
    </cfRule>
  </conditionalFormatting>
  <conditionalFormatting sqref="G26">
    <cfRule type="expression" dxfId="445" priority="1858">
      <formula>"'=Y(G$3&gt;=$E3 , G$3&lt;=$F3)"</formula>
    </cfRule>
  </conditionalFormatting>
  <conditionalFormatting sqref="G26">
    <cfRule type="expression" dxfId="444" priority="1857">
      <formula>"'=Y(G$3&gt;=$E3 , G$3&lt;=$F3)"</formula>
    </cfRule>
  </conditionalFormatting>
  <conditionalFormatting sqref="G26">
    <cfRule type="expression" dxfId="443" priority="1856">
      <formula>"'=Y(G$3&gt;=$E3 , G$3&lt;=$F3)"</formula>
    </cfRule>
  </conditionalFormatting>
  <conditionalFormatting sqref="G26">
    <cfRule type="expression" dxfId="442" priority="1855">
      <formula>"'=Y(G$3&gt;=$E3 , G$3&lt;=$F3)"</formula>
    </cfRule>
  </conditionalFormatting>
  <conditionalFormatting sqref="G26">
    <cfRule type="expression" dxfId="441" priority="1854">
      <formula>"'=Y(G$3&gt;=$E3 , G$3&lt;=$F3)"</formula>
    </cfRule>
  </conditionalFormatting>
  <conditionalFormatting sqref="G26">
    <cfRule type="expression" dxfId="440" priority="1853">
      <formula>"'=Y(G$3&gt;=$E3 , G$3&lt;=$F3)"</formula>
    </cfRule>
  </conditionalFormatting>
  <conditionalFormatting sqref="G26">
    <cfRule type="expression" dxfId="439" priority="1852">
      <formula>"'=Y(G$3&gt;=$E3 , G$3&lt;=$F3)"</formula>
    </cfRule>
  </conditionalFormatting>
  <conditionalFormatting sqref="G26">
    <cfRule type="expression" dxfId="438" priority="1851">
      <formula>"'=Y(G$3&gt;=$E3 , G$3&lt;=$F3)"</formula>
    </cfRule>
  </conditionalFormatting>
  <conditionalFormatting sqref="G26">
    <cfRule type="expression" dxfId="437" priority="1850">
      <formula>"'=Y(G$3&gt;=$E3 , G$3&lt;=$F3)"</formula>
    </cfRule>
  </conditionalFormatting>
  <conditionalFormatting sqref="H26">
    <cfRule type="expression" dxfId="436" priority="1849">
      <formula>"'=Y(G$3&gt;=$E3 , G$3&lt;=$F3)"</formula>
    </cfRule>
  </conditionalFormatting>
  <conditionalFormatting sqref="H26">
    <cfRule type="expression" dxfId="435" priority="1848">
      <formula>"'=Y(G$3&gt;=$E3 , G$3&lt;=$F3)"</formula>
    </cfRule>
  </conditionalFormatting>
  <conditionalFormatting sqref="H26">
    <cfRule type="expression" dxfId="434" priority="1847">
      <formula>"'=Y(G$3&gt;=$E3 , G$3&lt;=$F3)"</formula>
    </cfRule>
  </conditionalFormatting>
  <conditionalFormatting sqref="H26">
    <cfRule type="expression" dxfId="433" priority="1846">
      <formula>"'=Y(G$3&gt;=$E3 , G$3&lt;=$F3)"</formula>
    </cfRule>
  </conditionalFormatting>
  <conditionalFormatting sqref="H26">
    <cfRule type="expression" dxfId="432" priority="1845">
      <formula>"'=Y(G$3&gt;=$E3 , G$3&lt;=$F3)"</formula>
    </cfRule>
  </conditionalFormatting>
  <conditionalFormatting sqref="H26">
    <cfRule type="expression" dxfId="431" priority="1844">
      <formula>"'=Y(G$3&gt;=$E3 , G$3&lt;=$F3)"</formula>
    </cfRule>
  </conditionalFormatting>
  <conditionalFormatting sqref="H26">
    <cfRule type="expression" dxfId="430" priority="1843">
      <formula>"'=Y(G$3&gt;=$E3 , G$3&lt;=$F3)"</formula>
    </cfRule>
  </conditionalFormatting>
  <conditionalFormatting sqref="H26">
    <cfRule type="expression" dxfId="429" priority="1842">
      <formula>"'=Y(G$3&gt;=$E3 , G$3&lt;=$F3)"</formula>
    </cfRule>
  </conditionalFormatting>
  <conditionalFormatting sqref="H26">
    <cfRule type="expression" dxfId="428" priority="1841">
      <formula>"'=Y(G$3&gt;=$E3 , G$3&lt;=$F3)"</formula>
    </cfRule>
  </conditionalFormatting>
  <conditionalFormatting sqref="I26">
    <cfRule type="expression" dxfId="427" priority="1840">
      <formula>"'=Y(G$3&gt;=$E3 , G$3&lt;=$F3)"</formula>
    </cfRule>
  </conditionalFormatting>
  <conditionalFormatting sqref="I26">
    <cfRule type="expression" dxfId="426" priority="1839">
      <formula>"'=Y(G$3&gt;=$E3 , G$3&lt;=$F3)"</formula>
    </cfRule>
  </conditionalFormatting>
  <conditionalFormatting sqref="I26">
    <cfRule type="expression" dxfId="425" priority="1838">
      <formula>"'=Y(G$3&gt;=$E3 , G$3&lt;=$F3)"</formula>
    </cfRule>
  </conditionalFormatting>
  <conditionalFormatting sqref="I26">
    <cfRule type="expression" dxfId="424" priority="1837">
      <formula>"'=Y(G$3&gt;=$E3 , G$3&lt;=$F3)"</formula>
    </cfRule>
  </conditionalFormatting>
  <conditionalFormatting sqref="I26">
    <cfRule type="expression" dxfId="423" priority="1836">
      <formula>"'=Y(G$3&gt;=$E3 , G$3&lt;=$F3)"</formula>
    </cfRule>
  </conditionalFormatting>
  <conditionalFormatting sqref="I26">
    <cfRule type="expression" dxfId="422" priority="1835">
      <formula>"'=Y(G$3&gt;=$E3 , G$3&lt;=$F3)"</formula>
    </cfRule>
  </conditionalFormatting>
  <conditionalFormatting sqref="I26">
    <cfRule type="expression" dxfId="421" priority="1834">
      <formula>"'=Y(G$3&gt;=$E3 , G$3&lt;=$F3)"</formula>
    </cfRule>
  </conditionalFormatting>
  <conditionalFormatting sqref="I26">
    <cfRule type="expression" dxfId="420" priority="1833">
      <formula>"'=Y(G$3&gt;=$E3 , G$3&lt;=$F3)"</formula>
    </cfRule>
  </conditionalFormatting>
  <conditionalFormatting sqref="I26">
    <cfRule type="expression" dxfId="419" priority="1832">
      <formula>"'=Y(G$3&gt;=$E3 , G$3&lt;=$F3)"</formula>
    </cfRule>
  </conditionalFormatting>
  <conditionalFormatting sqref="E26">
    <cfRule type="expression" dxfId="418" priority="1831">
      <formula>"'=Y(G$3&gt;=$E3 , G$3&lt;=$F3)"</formula>
    </cfRule>
  </conditionalFormatting>
  <conditionalFormatting sqref="E26">
    <cfRule type="expression" dxfId="417" priority="1830">
      <formula>"'=Y(G$3&gt;=$E3 , G$3&lt;=$F3)"</formula>
    </cfRule>
  </conditionalFormatting>
  <conditionalFormatting sqref="E26">
    <cfRule type="expression" dxfId="416" priority="1829">
      <formula>"'=Y(G$3&gt;=$E3 , G$3&lt;=$F3)"</formula>
    </cfRule>
  </conditionalFormatting>
  <conditionalFormatting sqref="E26">
    <cfRule type="expression" dxfId="415" priority="1828">
      <formula>"'=Y(G$3&gt;=$E3 , G$3&lt;=$F3)"</formula>
    </cfRule>
  </conditionalFormatting>
  <conditionalFormatting sqref="E26">
    <cfRule type="expression" dxfId="414" priority="1827">
      <formula>"'=Y(G$3&gt;=$E3 , G$3&lt;=$F3)"</formula>
    </cfRule>
  </conditionalFormatting>
  <conditionalFormatting sqref="E26">
    <cfRule type="expression" dxfId="413" priority="1826">
      <formula>"'=Y(G$3&gt;=$E3 , G$3&lt;=$F3)"</formula>
    </cfRule>
  </conditionalFormatting>
  <conditionalFormatting sqref="E26">
    <cfRule type="expression" dxfId="412" priority="1825">
      <formula>"'=Y(G$3&gt;=$E3 , G$3&lt;=$F3)"</formula>
    </cfRule>
  </conditionalFormatting>
  <conditionalFormatting sqref="E26">
    <cfRule type="expression" dxfId="411" priority="1824">
      <formula>"'=Y(G$3&gt;=$E3 , G$3&lt;=$F3)"</formula>
    </cfRule>
  </conditionalFormatting>
  <conditionalFormatting sqref="E26">
    <cfRule type="expression" dxfId="410" priority="1823">
      <formula>"'=Y(G$3&gt;=$E3 , G$3&lt;=$F3)"</formula>
    </cfRule>
  </conditionalFormatting>
  <conditionalFormatting sqref="E26">
    <cfRule type="expression" dxfId="409" priority="1822">
      <formula>"'=Y(G$3&gt;=$E3 , G$3&lt;=$F3)"</formula>
    </cfRule>
  </conditionalFormatting>
  <conditionalFormatting sqref="E26">
    <cfRule type="expression" dxfId="408" priority="1821">
      <formula>"'=Y(G$3&gt;=$E3 , G$3&lt;=$F3)"</formula>
    </cfRule>
  </conditionalFormatting>
  <conditionalFormatting sqref="E26">
    <cfRule type="expression" dxfId="407" priority="1820">
      <formula>"'=Y(G$3&gt;=$E3 , G$3&lt;=$F3)"</formula>
    </cfRule>
  </conditionalFormatting>
  <conditionalFormatting sqref="E26">
    <cfRule type="expression" dxfId="406" priority="1819">
      <formula>"'=Y(G$3&gt;=$E3 , G$3&lt;=$F3)"</formula>
    </cfRule>
  </conditionalFormatting>
  <conditionalFormatting sqref="E26">
    <cfRule type="expression" dxfId="405" priority="1818">
      <formula>"'=Y(G$3&gt;=$E3 , G$3&lt;=$F3)"</formula>
    </cfRule>
  </conditionalFormatting>
  <conditionalFormatting sqref="E26">
    <cfRule type="expression" dxfId="404" priority="1817">
      <formula>"'=Y(G$3&gt;=$E3 , G$3&lt;=$F3)"</formula>
    </cfRule>
  </conditionalFormatting>
  <conditionalFormatting sqref="E26">
    <cfRule type="expression" dxfId="403" priority="1816">
      <formula>"'=Y(G$3&gt;=$E3 , G$3&lt;=$F3)"</formula>
    </cfRule>
  </conditionalFormatting>
  <conditionalFormatting sqref="E26">
    <cfRule type="expression" dxfId="402" priority="1815">
      <formula>"'=Y(G$3&gt;=$E3 , G$3&lt;=$F3)"</formula>
    </cfRule>
  </conditionalFormatting>
  <conditionalFormatting sqref="E26">
    <cfRule type="expression" dxfId="401" priority="1814">
      <formula>"'=Y(G$3&gt;=$E3 , G$3&lt;=$F3)"</formula>
    </cfRule>
  </conditionalFormatting>
  <conditionalFormatting sqref="E26">
    <cfRule type="expression" dxfId="400" priority="1813">
      <formula>"'=Y(G$3&gt;=$E3 , G$3&lt;=$F3)"</formula>
    </cfRule>
  </conditionalFormatting>
  <conditionalFormatting sqref="E26">
    <cfRule type="expression" dxfId="399" priority="1812">
      <formula>"'=Y(G$3&gt;=$E3 , G$3&lt;=$F3)"</formula>
    </cfRule>
  </conditionalFormatting>
  <conditionalFormatting sqref="E26">
    <cfRule type="expression" dxfId="398" priority="1811">
      <formula>"'=Y(G$3&gt;=$E3 , G$3&lt;=$F3)"</formula>
    </cfRule>
  </conditionalFormatting>
  <conditionalFormatting sqref="E26">
    <cfRule type="expression" dxfId="397" priority="1810">
      <formula>"'=Y(G$3&gt;=$E3 , G$3&lt;=$F3)"</formula>
    </cfRule>
  </conditionalFormatting>
  <conditionalFormatting sqref="E26">
    <cfRule type="expression" dxfId="396" priority="1809">
      <formula>"'=Y(G$3&gt;=$E3 , G$3&lt;=$F3)"</formula>
    </cfRule>
  </conditionalFormatting>
  <conditionalFormatting sqref="E26">
    <cfRule type="expression" dxfId="395" priority="1808">
      <formula>"'=Y(G$3&gt;=$E3 , G$3&lt;=$F3)"</formula>
    </cfRule>
  </conditionalFormatting>
  <conditionalFormatting sqref="E26">
    <cfRule type="expression" dxfId="394" priority="1807">
      <formula>"'=Y(G$3&gt;=$E3 , G$3&lt;=$F3)"</formula>
    </cfRule>
  </conditionalFormatting>
  <conditionalFormatting sqref="F26:L26">
    <cfRule type="expression" dxfId="393" priority="1806">
      <formula>"'=Y(G$3&gt;=$E3 , G$3&lt;=$F3)"</formula>
    </cfRule>
  </conditionalFormatting>
  <conditionalFormatting sqref="F26:L26">
    <cfRule type="expression" dxfId="392" priority="1805">
      <formula>"'=Y(G$3&gt;=$E3 , G$3&lt;=$F3)"</formula>
    </cfRule>
  </conditionalFormatting>
  <conditionalFormatting sqref="F26:L26">
    <cfRule type="expression" dxfId="391" priority="1804">
      <formula>"'=Y(G$3&gt;=$E3 , G$3&lt;=$F3)"</formula>
    </cfRule>
  </conditionalFormatting>
  <conditionalFormatting sqref="F26:L26">
    <cfRule type="expression" dxfId="390" priority="1803">
      <formula>"'=Y(G$3&gt;=$E3 , G$3&lt;=$F3)"</formula>
    </cfRule>
  </conditionalFormatting>
  <conditionalFormatting sqref="F26:L26">
    <cfRule type="expression" dxfId="389" priority="1802">
      <formula>"'=Y(G$3&gt;=$E3 , G$3&lt;=$F3)"</formula>
    </cfRule>
  </conditionalFormatting>
  <conditionalFormatting sqref="F26:L26">
    <cfRule type="expression" dxfId="388" priority="1801">
      <formula>"'=Y(G$3&gt;=$E3 , G$3&lt;=$F3)"</formula>
    </cfRule>
  </conditionalFormatting>
  <conditionalFormatting sqref="F26:L26">
    <cfRule type="expression" dxfId="387" priority="1800">
      <formula>"'=Y(G$3&gt;=$E3 , G$3&lt;=$F3)"</formula>
    </cfRule>
  </conditionalFormatting>
  <conditionalFormatting sqref="F26:L26">
    <cfRule type="expression" dxfId="386" priority="1799">
      <formula>"'=Y(G$3&gt;=$E3 , G$3&lt;=$F3)"</formula>
    </cfRule>
  </conditionalFormatting>
  <conditionalFormatting sqref="F26:L26">
    <cfRule type="expression" dxfId="385" priority="1798">
      <formula>"'=Y(G$3&gt;=$E3 , G$3&lt;=$F3)"</formula>
    </cfRule>
  </conditionalFormatting>
  <conditionalFormatting sqref="F26:L26">
    <cfRule type="expression" dxfId="384" priority="1797">
      <formula>"'=Y(G$3&gt;=$E3 , G$3&lt;=$F3)"</formula>
    </cfRule>
  </conditionalFormatting>
  <conditionalFormatting sqref="F26:L26">
    <cfRule type="expression" dxfId="383" priority="1796">
      <formula>"'=Y(G$3&gt;=$E3 , G$3&lt;=$F3)"</formula>
    </cfRule>
  </conditionalFormatting>
  <conditionalFormatting sqref="F26:L26">
    <cfRule type="expression" dxfId="382" priority="1795">
      <formula>"'=Y(G$3&gt;=$E3 , G$3&lt;=$F3)"</formula>
    </cfRule>
  </conditionalFormatting>
  <conditionalFormatting sqref="F26:L26">
    <cfRule type="expression" dxfId="381" priority="1794">
      <formula>"'=Y(G$3&gt;=$E3 , G$3&lt;=$F3)"</formula>
    </cfRule>
  </conditionalFormatting>
  <conditionalFormatting sqref="F26:L26">
    <cfRule type="expression" dxfId="380" priority="1793">
      <formula>"'=Y(G$3&gt;=$E3 , G$3&lt;=$F3)"</formula>
    </cfRule>
  </conditionalFormatting>
  <conditionalFormatting sqref="F26:L26">
    <cfRule type="expression" dxfId="379" priority="1792">
      <formula>"'=Y(G$3&gt;=$E3 , G$3&lt;=$F3)"</formula>
    </cfRule>
  </conditionalFormatting>
  <conditionalFormatting sqref="F26:L26">
    <cfRule type="expression" dxfId="378" priority="1791">
      <formula>"'=Y(G$3&gt;=$E3 , G$3&lt;=$F3)"</formula>
    </cfRule>
  </conditionalFormatting>
  <conditionalFormatting sqref="F26:L26">
    <cfRule type="expression" dxfId="377" priority="1790">
      <formula>"'=Y(G$3&gt;=$E3 , G$3&lt;=$F3)"</formula>
    </cfRule>
  </conditionalFormatting>
  <conditionalFormatting sqref="F26:L26">
    <cfRule type="expression" dxfId="376" priority="1789">
      <formula>"'=Y(G$3&gt;=$E3 , G$3&lt;=$F3)"</formula>
    </cfRule>
  </conditionalFormatting>
  <conditionalFormatting sqref="F26:L26">
    <cfRule type="expression" dxfId="375" priority="1788">
      <formula>"'=Y(G$3&gt;=$E3 , G$3&lt;=$F3)"</formula>
    </cfRule>
  </conditionalFormatting>
  <conditionalFormatting sqref="F26:L26">
    <cfRule type="expression" dxfId="374" priority="1787">
      <formula>"'=Y(G$3&gt;=$E3 , G$3&lt;=$F3)"</formula>
    </cfRule>
  </conditionalFormatting>
  <conditionalFormatting sqref="F26:L26">
    <cfRule type="expression" dxfId="373" priority="1786">
      <formula>"'=Y(G$3&gt;=$E3 , G$3&lt;=$F3)"</formula>
    </cfRule>
  </conditionalFormatting>
  <conditionalFormatting sqref="F26:L26">
    <cfRule type="expression" dxfId="372" priority="1785">
      <formula>"'=Y(G$3&gt;=$E3 , G$3&lt;=$F3)"</formula>
    </cfRule>
  </conditionalFormatting>
  <conditionalFormatting sqref="F26:L26">
    <cfRule type="expression" dxfId="371" priority="1784">
      <formula>"'=Y(G$3&gt;=$E3 , G$3&lt;=$F3)"</formula>
    </cfRule>
  </conditionalFormatting>
  <conditionalFormatting sqref="F26:L26">
    <cfRule type="expression" dxfId="370" priority="1783">
      <formula>"'=Y(G$3&gt;=$E3 , G$3&lt;=$F3)"</formula>
    </cfRule>
  </conditionalFormatting>
  <conditionalFormatting sqref="F26:L26">
    <cfRule type="expression" dxfId="369" priority="1782">
      <formula>"'=Y(G$3&gt;=$E3 , G$3&lt;=$F3)"</formula>
    </cfRule>
  </conditionalFormatting>
  <conditionalFormatting sqref="F26:L26">
    <cfRule type="expression" dxfId="368" priority="1781">
      <formula>"'=Y(G$3&gt;=$E3 , G$3&lt;=$F3)"</formula>
    </cfRule>
  </conditionalFormatting>
  <conditionalFormatting sqref="F26:L26">
    <cfRule type="expression" dxfId="367" priority="1780">
      <formula>"'=Y(G$3&gt;=$E3 , G$3&lt;=$F3)"</formula>
    </cfRule>
  </conditionalFormatting>
  <conditionalFormatting sqref="F26:L26">
    <cfRule type="expression" dxfId="366" priority="1779">
      <formula>"'=Y(G$3&gt;=$E3 , G$3&lt;=$F3)"</formula>
    </cfRule>
  </conditionalFormatting>
  <conditionalFormatting sqref="F26:L26">
    <cfRule type="expression" dxfId="365" priority="1778">
      <formula>"'=Y(G$3&gt;=$E3 , G$3&lt;=$F3)"</formula>
    </cfRule>
  </conditionalFormatting>
  <conditionalFormatting sqref="F26:L26">
    <cfRule type="expression" dxfId="364" priority="1777">
      <formula>"'=Y(G$3&gt;=$E3 , G$3&lt;=$F3)"</formula>
    </cfRule>
  </conditionalFormatting>
  <conditionalFormatting sqref="F26:L26">
    <cfRule type="expression" dxfId="363" priority="1776">
      <formula>"'=Y(G$3&gt;=$E3 , G$3&lt;=$F3)"</formula>
    </cfRule>
  </conditionalFormatting>
  <conditionalFormatting sqref="F26:L26">
    <cfRule type="expression" dxfId="362" priority="1775">
      <formula>"'=Y(G$3&gt;=$E3 , G$3&lt;=$F3)"</formula>
    </cfRule>
  </conditionalFormatting>
  <conditionalFormatting sqref="F26:L26">
    <cfRule type="expression" dxfId="361" priority="1774">
      <formula>"'=Y(G$3&gt;=$E3 , G$3&lt;=$F3)"</formula>
    </cfRule>
  </conditionalFormatting>
  <conditionalFormatting sqref="F26:L26">
    <cfRule type="expression" dxfId="360" priority="1773">
      <formula>"'=Y(G$3&gt;=$E3 , G$3&lt;=$F3)"</formula>
    </cfRule>
  </conditionalFormatting>
  <conditionalFormatting sqref="J26">
    <cfRule type="expression" dxfId="359" priority="1772">
      <formula>"'=Y(G$3&gt;=$E3 , G$3&lt;=$F3)"</formula>
    </cfRule>
  </conditionalFormatting>
  <conditionalFormatting sqref="J26">
    <cfRule type="expression" dxfId="358" priority="1771">
      <formula>"'=Y(G$3&gt;=$E3 , G$3&lt;=$F3)"</formula>
    </cfRule>
  </conditionalFormatting>
  <conditionalFormatting sqref="J26">
    <cfRule type="expression" dxfId="357" priority="1770">
      <formula>"'=Y(G$3&gt;=$E3 , G$3&lt;=$F3)"</formula>
    </cfRule>
  </conditionalFormatting>
  <conditionalFormatting sqref="J26">
    <cfRule type="expression" dxfId="356" priority="1769">
      <formula>"'=Y(G$3&gt;=$E3 , G$3&lt;=$F3)"</formula>
    </cfRule>
  </conditionalFormatting>
  <conditionalFormatting sqref="J26">
    <cfRule type="expression" dxfId="355" priority="1768">
      <formula>"'=Y(G$3&gt;=$E3 , G$3&lt;=$F3)"</formula>
    </cfRule>
  </conditionalFormatting>
  <conditionalFormatting sqref="J26">
    <cfRule type="expression" dxfId="354" priority="1767">
      <formula>"'=Y(G$3&gt;=$E3 , G$3&lt;=$F3)"</formula>
    </cfRule>
  </conditionalFormatting>
  <conditionalFormatting sqref="J26">
    <cfRule type="expression" dxfId="353" priority="1766">
      <formula>"'=Y(G$3&gt;=$E3 , G$3&lt;=$F3)"</formula>
    </cfRule>
  </conditionalFormatting>
  <conditionalFormatting sqref="J26">
    <cfRule type="expression" dxfId="352" priority="1765">
      <formula>"'=Y(G$3&gt;=$E3 , G$3&lt;=$F3)"</formula>
    </cfRule>
  </conditionalFormatting>
  <conditionalFormatting sqref="J26">
    <cfRule type="expression" dxfId="351" priority="1764">
      <formula>"'=Y(G$3&gt;=$E3 , G$3&lt;=$F3)"</formula>
    </cfRule>
  </conditionalFormatting>
  <conditionalFormatting sqref="J26">
    <cfRule type="expression" dxfId="350" priority="1763">
      <formula>"'=Y(G$3&gt;=$E3 , G$3&lt;=$F3)"</formula>
    </cfRule>
  </conditionalFormatting>
  <conditionalFormatting sqref="J26">
    <cfRule type="expression" dxfId="349" priority="1762">
      <formula>"'=Y(G$3&gt;=$E3 , G$3&lt;=$F3)"</formula>
    </cfRule>
  </conditionalFormatting>
  <conditionalFormatting sqref="J26">
    <cfRule type="expression" dxfId="348" priority="1761">
      <formula>"'=Y(G$3&gt;=$E3 , G$3&lt;=$F3)"</formula>
    </cfRule>
  </conditionalFormatting>
  <conditionalFormatting sqref="J26">
    <cfRule type="expression" dxfId="347" priority="1760">
      <formula>"'=Y(G$3&gt;=$E3 , G$3&lt;=$F3)"</formula>
    </cfRule>
  </conditionalFormatting>
  <conditionalFormatting sqref="J26">
    <cfRule type="expression" dxfId="346" priority="1759">
      <formula>"'=Y(G$3&gt;=$E3 , G$3&lt;=$F3)"</formula>
    </cfRule>
  </conditionalFormatting>
  <conditionalFormatting sqref="J26">
    <cfRule type="expression" dxfId="345" priority="1758">
      <formula>"'=Y(G$3&gt;=$E3 , G$3&lt;=$F3)"</formula>
    </cfRule>
  </conditionalFormatting>
  <conditionalFormatting sqref="J26">
    <cfRule type="expression" dxfId="344" priority="1757">
      <formula>"'=Y(G$3&gt;=$E3 , G$3&lt;=$F3)"</formula>
    </cfRule>
  </conditionalFormatting>
  <conditionalFormatting sqref="J26">
    <cfRule type="expression" dxfId="343" priority="1756">
      <formula>"'=Y(G$3&gt;=$E3 , G$3&lt;=$F3)"</formula>
    </cfRule>
  </conditionalFormatting>
  <conditionalFormatting sqref="J26">
    <cfRule type="expression" dxfId="342" priority="1755">
      <formula>"'=Y(G$3&gt;=$E3 , G$3&lt;=$F3)"</formula>
    </cfRule>
  </conditionalFormatting>
  <conditionalFormatting sqref="J26">
    <cfRule type="expression" dxfId="341" priority="1754">
      <formula>"'=Y(G$3&gt;=$E3 , G$3&lt;=$F3)"</formula>
    </cfRule>
  </conditionalFormatting>
  <conditionalFormatting sqref="J26">
    <cfRule type="expression" dxfId="340" priority="1753">
      <formula>"'=Y(G$3&gt;=$E3 , G$3&lt;=$F3)"</formula>
    </cfRule>
  </conditionalFormatting>
  <conditionalFormatting sqref="J26">
    <cfRule type="expression" dxfId="339" priority="1752">
      <formula>"'=Y(G$3&gt;=$E3 , G$3&lt;=$F3)"</formula>
    </cfRule>
  </conditionalFormatting>
  <conditionalFormatting sqref="J26">
    <cfRule type="expression" dxfId="338" priority="1751">
      <formula>"'=Y(G$3&gt;=$E3 , G$3&lt;=$F3)"</formula>
    </cfRule>
  </conditionalFormatting>
  <conditionalFormatting sqref="J26">
    <cfRule type="expression" dxfId="337" priority="1750">
      <formula>"'=Y(G$3&gt;=$E3 , G$3&lt;=$F3)"</formula>
    </cfRule>
  </conditionalFormatting>
  <conditionalFormatting sqref="J26">
    <cfRule type="expression" dxfId="336" priority="1749">
      <formula>"'=Y(G$3&gt;=$E3 , G$3&lt;=$F3)"</formula>
    </cfRule>
  </conditionalFormatting>
  <conditionalFormatting sqref="J26">
    <cfRule type="expression" dxfId="335" priority="1748">
      <formula>"'=Y(G$3&gt;=$E3 , G$3&lt;=$F3)"</formula>
    </cfRule>
  </conditionalFormatting>
  <conditionalFormatting sqref="J26">
    <cfRule type="expression" dxfId="334" priority="1747">
      <formula>"'=Y(G$3&gt;=$E3 , G$3&lt;=$F3)"</formula>
    </cfRule>
  </conditionalFormatting>
  <conditionalFormatting sqref="J26">
    <cfRule type="expression" dxfId="333" priority="1746">
      <formula>"'=Y(G$3&gt;=$E3 , G$3&lt;=$F3)"</formula>
    </cfRule>
  </conditionalFormatting>
  <conditionalFormatting sqref="J26">
    <cfRule type="expression" dxfId="332" priority="1745">
      <formula>"'=Y(G$3&gt;=$E3 , G$3&lt;=$F3)"</formula>
    </cfRule>
  </conditionalFormatting>
  <conditionalFormatting sqref="J26">
    <cfRule type="expression" dxfId="331" priority="1744">
      <formula>"'=Y(G$3&gt;=$E3 , G$3&lt;=$F3)"</formula>
    </cfRule>
  </conditionalFormatting>
  <conditionalFormatting sqref="J26">
    <cfRule type="expression" dxfId="330" priority="1743">
      <formula>"'=Y(G$3&gt;=$E3 , G$3&lt;=$F3)"</formula>
    </cfRule>
  </conditionalFormatting>
  <conditionalFormatting sqref="J26">
    <cfRule type="expression" dxfId="329" priority="1742">
      <formula>"'=Y(G$3&gt;=$E3 , G$3&lt;=$F3)"</formula>
    </cfRule>
  </conditionalFormatting>
  <conditionalFormatting sqref="J26">
    <cfRule type="expression" dxfId="328" priority="1741">
      <formula>"'=Y(G$3&gt;=$E3 , G$3&lt;=$F3)"</formula>
    </cfRule>
  </conditionalFormatting>
  <conditionalFormatting sqref="J26">
    <cfRule type="expression" dxfId="327" priority="1740">
      <formula>"'=Y(G$3&gt;=$E3 , G$3&lt;=$F3)"</formula>
    </cfRule>
  </conditionalFormatting>
  <conditionalFormatting sqref="J26">
    <cfRule type="expression" dxfId="326" priority="1739">
      <formula>"'=Y(G$3&gt;=$E3 , G$3&lt;=$F3)"</formula>
    </cfRule>
  </conditionalFormatting>
  <conditionalFormatting sqref="J26">
    <cfRule type="expression" dxfId="325" priority="1738">
      <formula>"'=Y(G$3&gt;=$E3 , G$3&lt;=$F3)"</formula>
    </cfRule>
  </conditionalFormatting>
  <conditionalFormatting sqref="J26">
    <cfRule type="expression" dxfId="324" priority="1737">
      <formula>"'=Y(G$3&gt;=$E3 , G$3&lt;=$F3)"</formula>
    </cfRule>
  </conditionalFormatting>
  <conditionalFormatting sqref="J26">
    <cfRule type="expression" dxfId="323" priority="1736">
      <formula>"'=Y(G$3&gt;=$E3 , G$3&lt;=$F3)"</formula>
    </cfRule>
  </conditionalFormatting>
  <conditionalFormatting sqref="J26">
    <cfRule type="expression" dxfId="322" priority="1735">
      <formula>"'=Y(G$3&gt;=$E3 , G$3&lt;=$F3)"</formula>
    </cfRule>
  </conditionalFormatting>
  <conditionalFormatting sqref="J26">
    <cfRule type="expression" dxfId="321" priority="1734">
      <formula>"'=Y(G$3&gt;=$E3 , G$3&lt;=$F3)"</formula>
    </cfRule>
  </conditionalFormatting>
  <conditionalFormatting sqref="J26">
    <cfRule type="expression" dxfId="320" priority="1733">
      <formula>"'=Y(G$3&gt;=$E3 , G$3&lt;=$F3)"</formula>
    </cfRule>
  </conditionalFormatting>
  <conditionalFormatting sqref="J26">
    <cfRule type="expression" dxfId="319" priority="1732">
      <formula>"'=Y(G$3&gt;=$E3 , G$3&lt;=$F3)"</formula>
    </cfRule>
  </conditionalFormatting>
  <conditionalFormatting sqref="J26">
    <cfRule type="expression" dxfId="318" priority="1731">
      <formula>"'=Y(G$3&gt;=$E3 , G$3&lt;=$F3)"</formula>
    </cfRule>
  </conditionalFormatting>
  <conditionalFormatting sqref="J26">
    <cfRule type="expression" dxfId="317" priority="1730">
      <formula>"'=Y(G$3&gt;=$E3 , G$3&lt;=$F3)"</formula>
    </cfRule>
  </conditionalFormatting>
  <conditionalFormatting sqref="J26">
    <cfRule type="expression" dxfId="316" priority="1729">
      <formula>"'=Y(G$3&gt;=$E3 , G$3&lt;=$F3)"</formula>
    </cfRule>
  </conditionalFormatting>
  <conditionalFormatting sqref="J26">
    <cfRule type="expression" dxfId="315" priority="1728">
      <formula>"'=Y(G$3&gt;=$E3 , G$3&lt;=$F3)"</formula>
    </cfRule>
  </conditionalFormatting>
  <conditionalFormatting sqref="J26">
    <cfRule type="expression" dxfId="314" priority="1727">
      <formula>"'=Y(G$3&gt;=$E3 , G$3&lt;=$F3)"</formula>
    </cfRule>
  </conditionalFormatting>
  <conditionalFormatting sqref="J26">
    <cfRule type="expression" dxfId="313" priority="1726">
      <formula>"'=Y(G$3&gt;=$E3 , G$3&lt;=$F3)"</formula>
    </cfRule>
  </conditionalFormatting>
  <conditionalFormatting sqref="J26">
    <cfRule type="expression" dxfId="312" priority="1725">
      <formula>"'=Y(G$3&gt;=$E3 , G$3&lt;=$F3)"</formula>
    </cfRule>
  </conditionalFormatting>
  <conditionalFormatting sqref="J26">
    <cfRule type="expression" dxfId="311" priority="1724">
      <formula>"'=Y(G$3&gt;=$E3 , G$3&lt;=$F3)"</formula>
    </cfRule>
  </conditionalFormatting>
  <conditionalFormatting sqref="J26">
    <cfRule type="expression" dxfId="310" priority="1723">
      <formula>"'=Y(G$3&gt;=$E3 , G$3&lt;=$F3)"</formula>
    </cfRule>
  </conditionalFormatting>
  <conditionalFormatting sqref="J26">
    <cfRule type="expression" dxfId="309" priority="1722">
      <formula>"'=Y(G$3&gt;=$E3 , G$3&lt;=$F3)"</formula>
    </cfRule>
  </conditionalFormatting>
  <conditionalFormatting sqref="J26">
    <cfRule type="expression" dxfId="308" priority="1721">
      <formula>"'=Y(G$3&gt;=$E3 , G$3&lt;=$F3)"</formula>
    </cfRule>
  </conditionalFormatting>
  <conditionalFormatting sqref="J26">
    <cfRule type="expression" dxfId="307" priority="1720">
      <formula>"'=Y(G$3&gt;=$E3 , G$3&lt;=$F3)"</formula>
    </cfRule>
  </conditionalFormatting>
  <conditionalFormatting sqref="J26">
    <cfRule type="expression" dxfId="306" priority="1719">
      <formula>"'=Y(G$3&gt;=$E3 , G$3&lt;=$F3)"</formula>
    </cfRule>
  </conditionalFormatting>
  <conditionalFormatting sqref="J26">
    <cfRule type="expression" dxfId="305" priority="1718">
      <formula>"'=Y(G$3&gt;=$E3 , G$3&lt;=$F3)"</formula>
    </cfRule>
  </conditionalFormatting>
  <conditionalFormatting sqref="J26">
    <cfRule type="expression" dxfId="304" priority="1717">
      <formula>"'=Y(G$3&gt;=$E3 , G$3&lt;=$F3)"</formula>
    </cfRule>
  </conditionalFormatting>
  <conditionalFormatting sqref="J26">
    <cfRule type="expression" dxfId="303" priority="1716">
      <formula>"'=Y(G$3&gt;=$E3 , G$3&lt;=$F3)"</formula>
    </cfRule>
  </conditionalFormatting>
  <conditionalFormatting sqref="K26">
    <cfRule type="expression" dxfId="302" priority="1715">
      <formula>"'=Y(G$3&gt;=$E3 , G$3&lt;=$F3)"</formula>
    </cfRule>
  </conditionalFormatting>
  <conditionalFormatting sqref="K26">
    <cfRule type="expression" dxfId="301" priority="1714">
      <formula>"'=Y(G$3&gt;=$E3 , G$3&lt;=$F3)"</formula>
    </cfRule>
  </conditionalFormatting>
  <conditionalFormatting sqref="K26">
    <cfRule type="expression" dxfId="300" priority="1713">
      <formula>"'=Y(G$3&gt;=$E3 , G$3&lt;=$F3)"</formula>
    </cfRule>
  </conditionalFormatting>
  <conditionalFormatting sqref="K26">
    <cfRule type="expression" dxfId="299" priority="1712">
      <formula>"'=Y(G$3&gt;=$E3 , G$3&lt;=$F3)"</formula>
    </cfRule>
  </conditionalFormatting>
  <conditionalFormatting sqref="K26">
    <cfRule type="expression" dxfId="298" priority="1711">
      <formula>"'=Y(G$3&gt;=$E3 , G$3&lt;=$F3)"</formula>
    </cfRule>
  </conditionalFormatting>
  <conditionalFormatting sqref="K26">
    <cfRule type="expression" dxfId="297" priority="1710">
      <formula>"'=Y(G$3&gt;=$E3 , G$3&lt;=$F3)"</formula>
    </cfRule>
  </conditionalFormatting>
  <conditionalFormatting sqref="K26">
    <cfRule type="expression" dxfId="296" priority="1709">
      <formula>"'=Y(G$3&gt;=$E3 , G$3&lt;=$F3)"</formula>
    </cfRule>
  </conditionalFormatting>
  <conditionalFormatting sqref="K26">
    <cfRule type="expression" dxfId="295" priority="1708">
      <formula>"'=Y(G$3&gt;=$E3 , G$3&lt;=$F3)"</formula>
    </cfRule>
  </conditionalFormatting>
  <conditionalFormatting sqref="K26">
    <cfRule type="expression" dxfId="294" priority="1707">
      <formula>"'=Y(G$3&gt;=$E3 , G$3&lt;=$F3)"</formula>
    </cfRule>
  </conditionalFormatting>
  <conditionalFormatting sqref="K26">
    <cfRule type="expression" dxfId="293" priority="1706">
      <formula>"'=Y(G$3&gt;=$E3 , G$3&lt;=$F3)"</formula>
    </cfRule>
  </conditionalFormatting>
  <conditionalFormatting sqref="K26">
    <cfRule type="expression" dxfId="292" priority="1705">
      <formula>"'=Y(G$3&gt;=$E3 , G$3&lt;=$F3)"</formula>
    </cfRule>
  </conditionalFormatting>
  <conditionalFormatting sqref="K26">
    <cfRule type="expression" dxfId="291" priority="1704">
      <formula>"'=Y(G$3&gt;=$E3 , G$3&lt;=$F3)"</formula>
    </cfRule>
  </conditionalFormatting>
  <conditionalFormatting sqref="K26">
    <cfRule type="expression" dxfId="290" priority="1703">
      <formula>"'=Y(G$3&gt;=$E3 , G$3&lt;=$F3)"</formula>
    </cfRule>
  </conditionalFormatting>
  <conditionalFormatting sqref="K26">
    <cfRule type="expression" dxfId="289" priority="1702">
      <formula>"'=Y(G$3&gt;=$E3 , G$3&lt;=$F3)"</formula>
    </cfRule>
  </conditionalFormatting>
  <conditionalFormatting sqref="K26">
    <cfRule type="expression" dxfId="288" priority="1701">
      <formula>"'=Y(G$3&gt;=$E3 , G$3&lt;=$F3)"</formula>
    </cfRule>
  </conditionalFormatting>
  <conditionalFormatting sqref="K26">
    <cfRule type="expression" dxfId="287" priority="1700">
      <formula>"'=Y(G$3&gt;=$E3 , G$3&lt;=$F3)"</formula>
    </cfRule>
  </conditionalFormatting>
  <conditionalFormatting sqref="K26">
    <cfRule type="expression" dxfId="286" priority="1699">
      <formula>"'=Y(G$3&gt;=$E3 , G$3&lt;=$F3)"</formula>
    </cfRule>
  </conditionalFormatting>
  <conditionalFormatting sqref="K26">
    <cfRule type="expression" dxfId="285" priority="1698">
      <formula>"'=Y(G$3&gt;=$E3 , G$3&lt;=$F3)"</formula>
    </cfRule>
  </conditionalFormatting>
  <conditionalFormatting sqref="K26">
    <cfRule type="expression" dxfId="284" priority="1697">
      <formula>"'=Y(G$3&gt;=$E3 , G$3&lt;=$F3)"</formula>
    </cfRule>
  </conditionalFormatting>
  <conditionalFormatting sqref="K26">
    <cfRule type="expression" dxfId="283" priority="1696">
      <formula>"'=Y(G$3&gt;=$E3 , G$3&lt;=$F3)"</formula>
    </cfRule>
  </conditionalFormatting>
  <conditionalFormatting sqref="K26">
    <cfRule type="expression" dxfId="282" priority="1695">
      <formula>"'=Y(G$3&gt;=$E3 , G$3&lt;=$F3)"</formula>
    </cfRule>
  </conditionalFormatting>
  <conditionalFormatting sqref="K26">
    <cfRule type="expression" dxfId="281" priority="1694">
      <formula>"'=Y(G$3&gt;=$E3 , G$3&lt;=$F3)"</formula>
    </cfRule>
  </conditionalFormatting>
  <conditionalFormatting sqref="K26">
    <cfRule type="expression" dxfId="280" priority="1693">
      <formula>"'=Y(G$3&gt;=$E3 , G$3&lt;=$F3)"</formula>
    </cfRule>
  </conditionalFormatting>
  <conditionalFormatting sqref="K26">
    <cfRule type="expression" dxfId="279" priority="1692">
      <formula>"'=Y(G$3&gt;=$E3 , G$3&lt;=$F3)"</formula>
    </cfRule>
  </conditionalFormatting>
  <conditionalFormatting sqref="K26">
    <cfRule type="expression" dxfId="278" priority="1691">
      <formula>"'=Y(G$3&gt;=$E3 , G$3&lt;=$F3)"</formula>
    </cfRule>
  </conditionalFormatting>
  <conditionalFormatting sqref="K26">
    <cfRule type="expression" dxfId="277" priority="1690">
      <formula>"'=Y(G$3&gt;=$E3 , G$3&lt;=$F3)"</formula>
    </cfRule>
  </conditionalFormatting>
  <conditionalFormatting sqref="K26">
    <cfRule type="expression" dxfId="276" priority="1689">
      <formula>"'=Y(G$3&gt;=$E3 , G$3&lt;=$F3)"</formula>
    </cfRule>
  </conditionalFormatting>
  <conditionalFormatting sqref="K26">
    <cfRule type="expression" dxfId="275" priority="1688">
      <formula>"'=Y(G$3&gt;=$E3 , G$3&lt;=$F3)"</formula>
    </cfRule>
  </conditionalFormatting>
  <conditionalFormatting sqref="K26">
    <cfRule type="expression" dxfId="274" priority="1687">
      <formula>"'=Y(G$3&gt;=$E3 , G$3&lt;=$F3)"</formula>
    </cfRule>
  </conditionalFormatting>
  <conditionalFormatting sqref="K26">
    <cfRule type="expression" dxfId="273" priority="1686">
      <formula>"'=Y(G$3&gt;=$E3 , G$3&lt;=$F3)"</formula>
    </cfRule>
  </conditionalFormatting>
  <conditionalFormatting sqref="K26">
    <cfRule type="expression" dxfId="272" priority="1685">
      <formula>"'=Y(G$3&gt;=$E3 , G$3&lt;=$F3)"</formula>
    </cfRule>
  </conditionalFormatting>
  <conditionalFormatting sqref="K26">
    <cfRule type="expression" dxfId="271" priority="1684">
      <formula>"'=Y(G$3&gt;=$E3 , G$3&lt;=$F3)"</formula>
    </cfRule>
  </conditionalFormatting>
  <conditionalFormatting sqref="K26">
    <cfRule type="expression" dxfId="270" priority="1683">
      <formula>"'=Y(G$3&gt;=$E3 , G$3&lt;=$F3)"</formula>
    </cfRule>
  </conditionalFormatting>
  <conditionalFormatting sqref="K26">
    <cfRule type="expression" dxfId="269" priority="1682">
      <formula>"'=Y(G$3&gt;=$E3 , G$3&lt;=$F3)"</formula>
    </cfRule>
  </conditionalFormatting>
  <conditionalFormatting sqref="K26">
    <cfRule type="expression" dxfId="268" priority="1681">
      <formula>"'=Y(G$3&gt;=$E3 , G$3&lt;=$F3)"</formula>
    </cfRule>
  </conditionalFormatting>
  <conditionalFormatting sqref="K26">
    <cfRule type="expression" dxfId="267" priority="1680">
      <formula>"'=Y(G$3&gt;=$E3 , G$3&lt;=$F3)"</formula>
    </cfRule>
  </conditionalFormatting>
  <conditionalFormatting sqref="K26">
    <cfRule type="expression" dxfId="266" priority="1679">
      <formula>"'=Y(G$3&gt;=$E3 , G$3&lt;=$F3)"</formula>
    </cfRule>
  </conditionalFormatting>
  <conditionalFormatting sqref="K26">
    <cfRule type="expression" dxfId="265" priority="1678">
      <formula>"'=Y(G$3&gt;=$E3 , G$3&lt;=$F3)"</formula>
    </cfRule>
  </conditionalFormatting>
  <conditionalFormatting sqref="K26">
    <cfRule type="expression" dxfId="264" priority="1677">
      <formula>"'=Y(G$3&gt;=$E3 , G$3&lt;=$F3)"</formula>
    </cfRule>
  </conditionalFormatting>
  <conditionalFormatting sqref="K26">
    <cfRule type="expression" dxfId="263" priority="1676">
      <formula>"'=Y(G$3&gt;=$E3 , G$3&lt;=$F3)"</formula>
    </cfRule>
  </conditionalFormatting>
  <conditionalFormatting sqref="K26">
    <cfRule type="expression" dxfId="262" priority="1675">
      <formula>"'=Y(G$3&gt;=$E3 , G$3&lt;=$F3)"</formula>
    </cfRule>
  </conditionalFormatting>
  <conditionalFormatting sqref="K26">
    <cfRule type="expression" dxfId="261" priority="1674">
      <formula>"'=Y(G$3&gt;=$E3 , G$3&lt;=$F3)"</formula>
    </cfRule>
  </conditionalFormatting>
  <conditionalFormatting sqref="K26">
    <cfRule type="expression" dxfId="260" priority="1673">
      <formula>"'=Y(G$3&gt;=$E3 , G$3&lt;=$F3)"</formula>
    </cfRule>
  </conditionalFormatting>
  <conditionalFormatting sqref="K26">
    <cfRule type="expression" dxfId="259" priority="1672">
      <formula>"'=Y(G$3&gt;=$E3 , G$3&lt;=$F3)"</formula>
    </cfRule>
  </conditionalFormatting>
  <conditionalFormatting sqref="K26">
    <cfRule type="expression" dxfId="258" priority="1671">
      <formula>"'=Y(G$3&gt;=$E3 , G$3&lt;=$F3)"</formula>
    </cfRule>
  </conditionalFormatting>
  <conditionalFormatting sqref="K26">
    <cfRule type="expression" dxfId="257" priority="1670">
      <formula>"'=Y(G$3&gt;=$E3 , G$3&lt;=$F3)"</formula>
    </cfRule>
  </conditionalFormatting>
  <conditionalFormatting sqref="K26">
    <cfRule type="expression" dxfId="256" priority="1669">
      <formula>"'=Y(G$3&gt;=$E3 , G$3&lt;=$F3)"</formula>
    </cfRule>
  </conditionalFormatting>
  <conditionalFormatting sqref="K26">
    <cfRule type="expression" dxfId="255" priority="1668">
      <formula>"'=Y(G$3&gt;=$E3 , G$3&lt;=$F3)"</formula>
    </cfRule>
  </conditionalFormatting>
  <conditionalFormatting sqref="K26">
    <cfRule type="expression" dxfId="254" priority="1667">
      <formula>"'=Y(G$3&gt;=$E3 , G$3&lt;=$F3)"</formula>
    </cfRule>
  </conditionalFormatting>
  <conditionalFormatting sqref="K26">
    <cfRule type="expression" dxfId="253" priority="1666">
      <formula>"'=Y(G$3&gt;=$E3 , G$3&lt;=$F3)"</formula>
    </cfRule>
  </conditionalFormatting>
  <conditionalFormatting sqref="K26">
    <cfRule type="expression" dxfId="252" priority="1665">
      <formula>"'=Y(G$3&gt;=$E3 , G$3&lt;=$F3)"</formula>
    </cfRule>
  </conditionalFormatting>
  <conditionalFormatting sqref="K26">
    <cfRule type="expression" dxfId="251" priority="1664">
      <formula>"'=Y(G$3&gt;=$E3 , G$3&lt;=$F3)"</formula>
    </cfRule>
  </conditionalFormatting>
  <conditionalFormatting sqref="K26">
    <cfRule type="expression" dxfId="250" priority="1663">
      <formula>"'=Y(G$3&gt;=$E3 , G$3&lt;=$F3)"</formula>
    </cfRule>
  </conditionalFormatting>
  <conditionalFormatting sqref="K26">
    <cfRule type="expression" dxfId="249" priority="1662">
      <formula>"'=Y(G$3&gt;=$E3 , G$3&lt;=$F3)"</formula>
    </cfRule>
  </conditionalFormatting>
  <conditionalFormatting sqref="K26">
    <cfRule type="expression" dxfId="248" priority="1661">
      <formula>"'=Y(G$3&gt;=$E3 , G$3&lt;=$F3)"</formula>
    </cfRule>
  </conditionalFormatting>
  <conditionalFormatting sqref="K26">
    <cfRule type="expression" dxfId="247" priority="1660">
      <formula>"'=Y(G$3&gt;=$E3 , G$3&lt;=$F3)"</formula>
    </cfRule>
  </conditionalFormatting>
  <conditionalFormatting sqref="K26">
    <cfRule type="expression" dxfId="246" priority="1659">
      <formula>"'=Y(G$3&gt;=$E3 , G$3&lt;=$F3)"</formula>
    </cfRule>
  </conditionalFormatting>
  <conditionalFormatting sqref="K26:L26">
    <cfRule type="expression" dxfId="245" priority="1658">
      <formula>"'=Y(G$3&gt;=$E3 , G$3&lt;=$F3)"</formula>
    </cfRule>
  </conditionalFormatting>
  <conditionalFormatting sqref="K26:L26">
    <cfRule type="expression" dxfId="244" priority="1657">
      <formula>"'=Y(G$3&gt;=$E3 , G$3&lt;=$F3)"</formula>
    </cfRule>
  </conditionalFormatting>
  <conditionalFormatting sqref="K26:L26">
    <cfRule type="expression" dxfId="243" priority="1656">
      <formula>"'=Y(G$3&gt;=$E3 , G$3&lt;=$F3)"</formula>
    </cfRule>
  </conditionalFormatting>
  <conditionalFormatting sqref="K26:L26">
    <cfRule type="expression" dxfId="242" priority="1655">
      <formula>"'=Y(G$3&gt;=$E3 , G$3&lt;=$F3)"</formula>
    </cfRule>
  </conditionalFormatting>
  <conditionalFormatting sqref="K26:L26">
    <cfRule type="expression" dxfId="241" priority="1654">
      <formula>"'=Y(G$3&gt;=$E3 , G$3&lt;=$F3)"</formula>
    </cfRule>
  </conditionalFormatting>
  <conditionalFormatting sqref="K26:L26">
    <cfRule type="expression" dxfId="240" priority="1653">
      <formula>"'=Y(G$3&gt;=$E3 , G$3&lt;=$F3)"</formula>
    </cfRule>
  </conditionalFormatting>
  <conditionalFormatting sqref="K26:L26">
    <cfRule type="expression" dxfId="239" priority="1652">
      <formula>"'=Y(G$3&gt;=$E3 , G$3&lt;=$F3)"</formula>
    </cfRule>
  </conditionalFormatting>
  <conditionalFormatting sqref="K26:L26">
    <cfRule type="expression" dxfId="238" priority="1651">
      <formula>"'=Y(G$3&gt;=$E3 , G$3&lt;=$F3)"</formula>
    </cfRule>
  </conditionalFormatting>
  <conditionalFormatting sqref="K26:L26">
    <cfRule type="expression" dxfId="237" priority="1650">
      <formula>"'=Y(G$3&gt;=$E3 , G$3&lt;=$F3)"</formula>
    </cfRule>
  </conditionalFormatting>
  <conditionalFormatting sqref="K26:L26">
    <cfRule type="expression" dxfId="236" priority="1649">
      <formula>"'=Y(G$3&gt;=$E3 , G$3&lt;=$F3)"</formula>
    </cfRule>
  </conditionalFormatting>
  <conditionalFormatting sqref="K26:L26">
    <cfRule type="expression" dxfId="235" priority="1648">
      <formula>"'=Y(G$3&gt;=$E3 , G$3&lt;=$F3)"</formula>
    </cfRule>
  </conditionalFormatting>
  <conditionalFormatting sqref="K26:L26">
    <cfRule type="expression" dxfId="234" priority="1647">
      <formula>"'=Y(G$3&gt;=$E3 , G$3&lt;=$F3)"</formula>
    </cfRule>
  </conditionalFormatting>
  <conditionalFormatting sqref="K26:L26">
    <cfRule type="expression" dxfId="233" priority="1646">
      <formula>"'=Y(G$3&gt;=$E3 , G$3&lt;=$F3)"</formula>
    </cfRule>
  </conditionalFormatting>
  <conditionalFormatting sqref="K26:L26">
    <cfRule type="expression" dxfId="232" priority="1645">
      <formula>"'=Y(G$3&gt;=$E3 , G$3&lt;=$F3)"</formula>
    </cfRule>
  </conditionalFormatting>
  <conditionalFormatting sqref="K26:L26">
    <cfRule type="expression" dxfId="231" priority="1644">
      <formula>"'=Y(G$3&gt;=$E3 , G$3&lt;=$F3)"</formula>
    </cfRule>
  </conditionalFormatting>
  <conditionalFormatting sqref="K26:L26">
    <cfRule type="expression" dxfId="230" priority="1643">
      <formula>"'=Y(G$3&gt;=$E3 , G$3&lt;=$F3)"</formula>
    </cfRule>
  </conditionalFormatting>
  <conditionalFormatting sqref="K26:L26">
    <cfRule type="expression" dxfId="229" priority="1642">
      <formula>"'=Y(G$3&gt;=$E3 , G$3&lt;=$F3)"</formula>
    </cfRule>
  </conditionalFormatting>
  <conditionalFormatting sqref="K26:L26">
    <cfRule type="expression" dxfId="228" priority="1641">
      <formula>"'=Y(G$3&gt;=$E3 , G$3&lt;=$F3)"</formula>
    </cfRule>
  </conditionalFormatting>
  <conditionalFormatting sqref="K26:L26">
    <cfRule type="expression" dxfId="227" priority="1640">
      <formula>"'=Y(G$3&gt;=$E3 , G$3&lt;=$F3)"</formula>
    </cfRule>
  </conditionalFormatting>
  <conditionalFormatting sqref="K26:L26">
    <cfRule type="expression" dxfId="226" priority="1639">
      <formula>"'=Y(G$3&gt;=$E3 , G$3&lt;=$F3)"</formula>
    </cfRule>
  </conditionalFormatting>
  <conditionalFormatting sqref="K26:L26">
    <cfRule type="expression" dxfId="225" priority="1638">
      <formula>"'=Y(G$3&gt;=$E3 , G$3&lt;=$F3)"</formula>
    </cfRule>
  </conditionalFormatting>
  <conditionalFormatting sqref="K26:L26">
    <cfRule type="expression" dxfId="224" priority="1637">
      <formula>"'=Y(G$3&gt;=$E3 , G$3&lt;=$F3)"</formula>
    </cfRule>
  </conditionalFormatting>
  <conditionalFormatting sqref="K26:L26">
    <cfRule type="expression" dxfId="223" priority="1636">
      <formula>"'=Y(G$3&gt;=$E3 , G$3&lt;=$F3)"</formula>
    </cfRule>
  </conditionalFormatting>
  <conditionalFormatting sqref="K26:L26">
    <cfRule type="expression" dxfId="222" priority="1635">
      <formula>"'=Y(G$3&gt;=$E3 , G$3&lt;=$F3)"</formula>
    </cfRule>
  </conditionalFormatting>
  <conditionalFormatting sqref="K26:L26">
    <cfRule type="expression" dxfId="221" priority="1634">
      <formula>"'=Y(G$3&gt;=$E3 , G$3&lt;=$F3)"</formula>
    </cfRule>
  </conditionalFormatting>
  <conditionalFormatting sqref="K26:L26">
    <cfRule type="expression" dxfId="220" priority="1633">
      <formula>"'=Y(G$3&gt;=$E3 , G$3&lt;=$F3)"</formula>
    </cfRule>
  </conditionalFormatting>
  <conditionalFormatting sqref="K26:L26">
    <cfRule type="expression" dxfId="219" priority="1632">
      <formula>"'=Y(G$3&gt;=$E3 , G$3&lt;=$F3)"</formula>
    </cfRule>
  </conditionalFormatting>
  <conditionalFormatting sqref="K26:L26">
    <cfRule type="expression" dxfId="218" priority="1631">
      <formula>"'=Y(G$3&gt;=$E3 , G$3&lt;=$F3)"</formula>
    </cfRule>
  </conditionalFormatting>
  <conditionalFormatting sqref="K26:L26">
    <cfRule type="expression" dxfId="217" priority="1630">
      <formula>"'=Y(G$3&gt;=$E3 , G$3&lt;=$F3)"</formula>
    </cfRule>
  </conditionalFormatting>
  <conditionalFormatting sqref="K26:L26">
    <cfRule type="expression" dxfId="216" priority="1629">
      <formula>"'=Y(G$3&gt;=$E3 , G$3&lt;=$F3)"</formula>
    </cfRule>
  </conditionalFormatting>
  <conditionalFormatting sqref="K26:L26">
    <cfRule type="expression" dxfId="215" priority="1628">
      <formula>"'=Y(G$3&gt;=$E3 , G$3&lt;=$F3)"</formula>
    </cfRule>
  </conditionalFormatting>
  <conditionalFormatting sqref="K26:L26">
    <cfRule type="expression" dxfId="214" priority="1627">
      <formula>"'=Y(G$3&gt;=$E3 , G$3&lt;=$F3)"</formula>
    </cfRule>
  </conditionalFormatting>
  <conditionalFormatting sqref="K26:L26">
    <cfRule type="expression" dxfId="213" priority="1626">
      <formula>"'=Y(G$3&gt;=$E3 , G$3&lt;=$F3)"</formula>
    </cfRule>
  </conditionalFormatting>
  <conditionalFormatting sqref="K26:L26">
    <cfRule type="expression" dxfId="212" priority="1625">
      <formula>"'=Y(G$3&gt;=$E3 , G$3&lt;=$F3)"</formula>
    </cfRule>
  </conditionalFormatting>
  <conditionalFormatting sqref="K26:L26">
    <cfRule type="expression" dxfId="211" priority="1624">
      <formula>"'=Y(G$3&gt;=$E3 , G$3&lt;=$F3)"</formula>
    </cfRule>
  </conditionalFormatting>
  <conditionalFormatting sqref="K26:L26">
    <cfRule type="expression" dxfId="210" priority="1623">
      <formula>"'=Y(G$3&gt;=$E3 , G$3&lt;=$F3)"</formula>
    </cfRule>
  </conditionalFormatting>
  <conditionalFormatting sqref="K26:L26">
    <cfRule type="expression" dxfId="209" priority="1622">
      <formula>"'=Y(G$3&gt;=$E3 , G$3&lt;=$F3)"</formula>
    </cfRule>
  </conditionalFormatting>
  <conditionalFormatting sqref="K26:L26">
    <cfRule type="expression" dxfId="208" priority="1621">
      <formula>"'=Y(G$3&gt;=$E3 , G$3&lt;=$F3)"</formula>
    </cfRule>
  </conditionalFormatting>
  <conditionalFormatting sqref="K26:L26">
    <cfRule type="expression" dxfId="207" priority="1620">
      <formula>"'=Y(G$3&gt;=$E3 , G$3&lt;=$F3)"</formula>
    </cfRule>
  </conditionalFormatting>
  <conditionalFormatting sqref="K26:L26">
    <cfRule type="expression" dxfId="206" priority="1619">
      <formula>"'=Y(G$3&gt;=$E3 , G$3&lt;=$F3)"</formula>
    </cfRule>
  </conditionalFormatting>
  <conditionalFormatting sqref="K26:L26">
    <cfRule type="expression" dxfId="205" priority="1618">
      <formula>"'=Y(G$3&gt;=$E3 , G$3&lt;=$F3)"</formula>
    </cfRule>
  </conditionalFormatting>
  <conditionalFormatting sqref="K26:L26">
    <cfRule type="expression" dxfId="204" priority="1617">
      <formula>"'=Y(G$3&gt;=$E3 , G$3&lt;=$F3)"</formula>
    </cfRule>
  </conditionalFormatting>
  <conditionalFormatting sqref="K26:L26">
    <cfRule type="expression" dxfId="203" priority="1616">
      <formula>"'=Y(G$3&gt;=$E3 , G$3&lt;=$F3)"</formula>
    </cfRule>
  </conditionalFormatting>
  <conditionalFormatting sqref="K26:L26">
    <cfRule type="expression" dxfId="202" priority="1615">
      <formula>"'=Y(G$3&gt;=$E3 , G$3&lt;=$F3)"</formula>
    </cfRule>
  </conditionalFormatting>
  <conditionalFormatting sqref="K26:L26">
    <cfRule type="expression" dxfId="201" priority="1614">
      <formula>"'=Y(G$3&gt;=$E3 , G$3&lt;=$F3)"</formula>
    </cfRule>
  </conditionalFormatting>
  <conditionalFormatting sqref="K26:L26">
    <cfRule type="expression" dxfId="200" priority="1613">
      <formula>"'=Y(G$3&gt;=$E3 , G$3&lt;=$F3)"</formula>
    </cfRule>
  </conditionalFormatting>
  <conditionalFormatting sqref="K26:L26">
    <cfRule type="expression" dxfId="199" priority="1612">
      <formula>"'=Y(G$3&gt;=$E3 , G$3&lt;=$F3)"</formula>
    </cfRule>
  </conditionalFormatting>
  <conditionalFormatting sqref="K26:L26">
    <cfRule type="expression" dxfId="198" priority="1611">
      <formula>"'=Y(G$3&gt;=$E3 , G$3&lt;=$F3)"</formula>
    </cfRule>
  </conditionalFormatting>
  <conditionalFormatting sqref="K26:L26">
    <cfRule type="expression" dxfId="197" priority="1610">
      <formula>"'=Y(G$3&gt;=$E3 , G$3&lt;=$F3)"</formula>
    </cfRule>
  </conditionalFormatting>
  <conditionalFormatting sqref="K26:L26">
    <cfRule type="expression" dxfId="196" priority="1609">
      <formula>"'=Y(G$3&gt;=$E3 , G$3&lt;=$F3)"</formula>
    </cfRule>
  </conditionalFormatting>
  <conditionalFormatting sqref="K26:L26">
    <cfRule type="expression" dxfId="195" priority="1608">
      <formula>"'=Y(G$3&gt;=$E3 , G$3&lt;=$F3)"</formula>
    </cfRule>
  </conditionalFormatting>
  <conditionalFormatting sqref="K26:L26">
    <cfRule type="expression" dxfId="194" priority="1607">
      <formula>"'=Y(G$3&gt;=$E3 , G$3&lt;=$F3)"</formula>
    </cfRule>
  </conditionalFormatting>
  <conditionalFormatting sqref="K26:L26">
    <cfRule type="expression" dxfId="193" priority="1606">
      <formula>"'=Y(G$3&gt;=$E3 , G$3&lt;=$F3)"</formula>
    </cfRule>
  </conditionalFormatting>
  <conditionalFormatting sqref="K26:L26">
    <cfRule type="expression" dxfId="192" priority="1605">
      <formula>"'=Y(G$3&gt;=$E3 , G$3&lt;=$F3)"</formula>
    </cfRule>
  </conditionalFormatting>
  <conditionalFormatting sqref="K26:L26">
    <cfRule type="expression" dxfId="191" priority="1604">
      <formula>"'=Y(G$3&gt;=$E3 , G$3&lt;=$F3)"</formula>
    </cfRule>
  </conditionalFormatting>
  <conditionalFormatting sqref="K26:L26">
    <cfRule type="expression" dxfId="190" priority="1603">
      <formula>"'=Y(G$3&gt;=$E3 , G$3&lt;=$F3)"</formula>
    </cfRule>
  </conditionalFormatting>
  <conditionalFormatting sqref="K26:L26">
    <cfRule type="expression" dxfId="189" priority="1602">
      <formula>"'=Y(G$3&gt;=$E3 , G$3&lt;=$F3)"</formula>
    </cfRule>
  </conditionalFormatting>
  <conditionalFormatting sqref="I14:K14">
    <cfRule type="expression" dxfId="188" priority="294">
      <formula>"'=Y(G$3&gt;=$E3 , G$3&lt;=$F3)"</formula>
    </cfRule>
  </conditionalFormatting>
  <conditionalFormatting sqref="I14:K14">
    <cfRule type="expression" dxfId="187" priority="293">
      <formula>"'=Y(G$3&gt;=$E3 , G$3&lt;=$F3)"</formula>
    </cfRule>
  </conditionalFormatting>
  <conditionalFormatting sqref="I14:K14">
    <cfRule type="expression" dxfId="186" priority="292">
      <formula>"'=Y(G$3&gt;=$E3 , G$3&lt;=$F3)"</formula>
    </cfRule>
  </conditionalFormatting>
  <conditionalFormatting sqref="I14:K14">
    <cfRule type="expression" dxfId="185" priority="291">
      <formula>"'=Y(G$3&gt;=$E3 , G$3&lt;=$F3)"</formula>
    </cfRule>
  </conditionalFormatting>
  <conditionalFormatting sqref="I14:K14">
    <cfRule type="expression" dxfId="184" priority="290">
      <formula>"'=Y(G$3&gt;=$E3 , G$3&lt;=$F3)"</formula>
    </cfRule>
  </conditionalFormatting>
  <conditionalFormatting sqref="I14:K14">
    <cfRule type="expression" dxfId="183" priority="289">
      <formula>"'=Y(G$3&gt;=$E3 , G$3&lt;=$F3)"</formula>
    </cfRule>
  </conditionalFormatting>
  <conditionalFormatting sqref="I14:K14">
    <cfRule type="expression" dxfId="182" priority="288">
      <formula>"'=Y(G$3&gt;=$E3 , G$3&lt;=$F3)"</formula>
    </cfRule>
  </conditionalFormatting>
  <conditionalFormatting sqref="I14:K14">
    <cfRule type="expression" dxfId="181" priority="287">
      <formula>"'=Y(G$3&gt;=$E3 , G$3&lt;=$F3)"</formula>
    </cfRule>
  </conditionalFormatting>
  <conditionalFormatting sqref="I14:K14">
    <cfRule type="expression" dxfId="180" priority="286">
      <formula>"'=Y(G$3&gt;=$E3 , G$3&lt;=$F3)"</formula>
    </cfRule>
  </conditionalFormatting>
  <conditionalFormatting sqref="I14:K14">
    <cfRule type="expression" dxfId="179" priority="285">
      <formula>"'=Y(G$3&gt;=$E3 , G$3&lt;=$F3)"</formula>
    </cfRule>
  </conditionalFormatting>
  <conditionalFormatting sqref="I14:K14">
    <cfRule type="expression" dxfId="178" priority="284">
      <formula>"'=Y(G$3&gt;=$E3 , G$3&lt;=$F3)"</formula>
    </cfRule>
  </conditionalFormatting>
  <conditionalFormatting sqref="I14:K14">
    <cfRule type="expression" dxfId="177" priority="283">
      <formula>"'=Y(G$3&gt;=$E3 , G$3&lt;=$F3)"</formula>
    </cfRule>
  </conditionalFormatting>
  <conditionalFormatting sqref="I14">
    <cfRule type="expression" dxfId="176" priority="282">
      <formula>"'=Y(G$3&gt;=$E3 , G$3&lt;=$F3)"</formula>
    </cfRule>
  </conditionalFormatting>
  <conditionalFormatting sqref="I14">
    <cfRule type="expression" dxfId="175" priority="281">
      <formula>"'=Y(G$3&gt;=$E3 , G$3&lt;=$F3)"</formula>
    </cfRule>
  </conditionalFormatting>
  <conditionalFormatting sqref="I14">
    <cfRule type="expression" dxfId="174" priority="280">
      <formula>"'=Y(G$3&gt;=$E3 , G$3&lt;=$F3)"</formula>
    </cfRule>
  </conditionalFormatting>
  <conditionalFormatting sqref="I14">
    <cfRule type="expression" dxfId="173" priority="279">
      <formula>"'=Y(G$3&gt;=$E3 , G$3&lt;=$F3)"</formula>
    </cfRule>
  </conditionalFormatting>
  <conditionalFormatting sqref="I14">
    <cfRule type="expression" dxfId="172" priority="278">
      <formula>"'=Y(G$3&gt;=$E3 , G$3&lt;=$F3)"</formula>
    </cfRule>
  </conditionalFormatting>
  <conditionalFormatting sqref="I14">
    <cfRule type="expression" dxfId="171" priority="277">
      <formula>"'=Y(G$3&gt;=$E3 , G$3&lt;=$F3)"</formula>
    </cfRule>
  </conditionalFormatting>
  <conditionalFormatting sqref="I14">
    <cfRule type="expression" dxfId="170" priority="276">
      <formula>"'=Y(G$3&gt;=$E3 , G$3&lt;=$F3)"</formula>
    </cfRule>
  </conditionalFormatting>
  <conditionalFormatting sqref="I14">
    <cfRule type="expression" dxfId="169" priority="275">
      <formula>"'=Y(G$3&gt;=$E3 , G$3&lt;=$F3)"</formula>
    </cfRule>
  </conditionalFormatting>
  <conditionalFormatting sqref="I14">
    <cfRule type="expression" dxfId="168" priority="274">
      <formula>"'=Y(G$3&gt;=$E3 , G$3&lt;=$F3)"</formula>
    </cfRule>
  </conditionalFormatting>
  <conditionalFormatting sqref="I14">
    <cfRule type="expression" dxfId="167" priority="273">
      <formula>"'=Y(G$3&gt;=$E3 , G$3&lt;=$F3)"</formula>
    </cfRule>
  </conditionalFormatting>
  <conditionalFormatting sqref="J14">
    <cfRule type="expression" dxfId="166" priority="272">
      <formula>"'=Y(G$3&gt;=$E3 , G$3&lt;=$F3)"</formula>
    </cfRule>
  </conditionalFormatting>
  <conditionalFormatting sqref="I14">
    <cfRule type="expression" dxfId="165" priority="271">
      <formula>"'=Y(G$3&gt;=$E3 , G$3&lt;=$F3)"</formula>
    </cfRule>
  </conditionalFormatting>
  <conditionalFormatting sqref="I14">
    <cfRule type="expression" dxfId="164" priority="270">
      <formula>"'=Y(G$3&gt;=$E3 , G$3&lt;=$F3)"</formula>
    </cfRule>
  </conditionalFormatting>
  <conditionalFormatting sqref="K14:L14">
    <cfRule type="expression" dxfId="163" priority="269">
      <formula>"'=Y(G$3&gt;=$E3 , G$3&lt;=$F3)"</formula>
    </cfRule>
  </conditionalFormatting>
  <conditionalFormatting sqref="E26">
    <cfRule type="expression" dxfId="162" priority="164">
      <formula>"'=Y(G$3&gt;=$E3 , G$3&lt;=$F3)"</formula>
    </cfRule>
  </conditionalFormatting>
  <conditionalFormatting sqref="E26">
    <cfRule type="expression" dxfId="161" priority="163">
      <formula>"'=Y(G$3&gt;=$E3 , G$3&lt;=$F3)"</formula>
    </cfRule>
  </conditionalFormatting>
  <conditionalFormatting sqref="E26">
    <cfRule type="expression" dxfId="160" priority="162">
      <formula>"'=Y(G$3&gt;=$E3 , G$3&lt;=$F3)"</formula>
    </cfRule>
  </conditionalFormatting>
  <conditionalFormatting sqref="F26:L26">
    <cfRule type="expression" dxfId="159" priority="161">
      <formula>"'=Y(G$3&gt;=$E3 , G$3&lt;=$F3)"</formula>
    </cfRule>
  </conditionalFormatting>
  <conditionalFormatting sqref="F26:L26">
    <cfRule type="expression" dxfId="158" priority="160">
      <formula>"'=Y(G$3&gt;=$E3 , G$3&lt;=$F3)"</formula>
    </cfRule>
  </conditionalFormatting>
  <conditionalFormatting sqref="F26:L26">
    <cfRule type="expression" dxfId="157" priority="159">
      <formula>"'=Y(G$3&gt;=$E3 , G$3&lt;=$F3)"</formula>
    </cfRule>
  </conditionalFormatting>
  <conditionalFormatting sqref="F26:L26">
    <cfRule type="expression" dxfId="156" priority="158">
      <formula>"'=Y(G$3&gt;=$E3 , G$3&lt;=$F3)"</formula>
    </cfRule>
  </conditionalFormatting>
  <conditionalFormatting sqref="F26:L26">
    <cfRule type="expression" dxfId="155" priority="157">
      <formula>"'=Y(G$3&gt;=$E3 , G$3&lt;=$F3)"</formula>
    </cfRule>
  </conditionalFormatting>
  <conditionalFormatting sqref="F26:L26">
    <cfRule type="expression" dxfId="154" priority="156">
      <formula>"'=Y(G$3&gt;=$E3 , G$3&lt;=$F3)"</formula>
    </cfRule>
  </conditionalFormatting>
  <conditionalFormatting sqref="F26:L26">
    <cfRule type="expression" dxfId="153" priority="155">
      <formula>"'=Y(G$3&gt;=$E3 , G$3&lt;=$F3)"</formula>
    </cfRule>
  </conditionalFormatting>
  <conditionalFormatting sqref="F26:L26">
    <cfRule type="expression" dxfId="152" priority="154">
      <formula>"'=Y(G$3&gt;=$E3 , G$3&lt;=$F3)"</formula>
    </cfRule>
  </conditionalFormatting>
  <conditionalFormatting sqref="F26:L26">
    <cfRule type="expression" dxfId="151" priority="153">
      <formula>"'=Y(G$3&gt;=$E3 , G$3&lt;=$F3)"</formula>
    </cfRule>
  </conditionalFormatting>
  <conditionalFormatting sqref="F26:L26">
    <cfRule type="expression" dxfId="150" priority="152">
      <formula>"'=Y(G$3&gt;=$E3 , G$3&lt;=$F3)"</formula>
    </cfRule>
  </conditionalFormatting>
  <conditionalFormatting sqref="F26:L26">
    <cfRule type="expression" dxfId="149" priority="151">
      <formula>"'=Y(G$3&gt;=$E3 , G$3&lt;=$F3)"</formula>
    </cfRule>
  </conditionalFormatting>
  <conditionalFormatting sqref="F26:L26">
    <cfRule type="expression" dxfId="148" priority="150">
      <formula>"'=Y(G$3&gt;=$E3 , G$3&lt;=$F3)"</formula>
    </cfRule>
  </conditionalFormatting>
  <conditionalFormatting sqref="F26:L26">
    <cfRule type="expression" dxfId="147" priority="149">
      <formula>"'=Y(G$3&gt;=$E3 , G$3&lt;=$F3)"</formula>
    </cfRule>
  </conditionalFormatting>
  <conditionalFormatting sqref="F26:L26">
    <cfRule type="expression" dxfId="146" priority="148">
      <formula>"'=Y(G$3&gt;=$E3 , G$3&lt;=$F3)"</formula>
    </cfRule>
  </conditionalFormatting>
  <conditionalFormatting sqref="F26:L26">
    <cfRule type="expression" dxfId="145" priority="147">
      <formula>"'=Y(G$3&gt;=$E3 , G$3&lt;=$F3)"</formula>
    </cfRule>
  </conditionalFormatting>
  <conditionalFormatting sqref="F26:L26">
    <cfRule type="expression" dxfId="144" priority="146">
      <formula>"'=Y(G$3&gt;=$E3 , G$3&lt;=$F3)"</formula>
    </cfRule>
  </conditionalFormatting>
  <conditionalFormatting sqref="F26:L26">
    <cfRule type="expression" dxfId="143" priority="145">
      <formula>"'=Y(G$3&gt;=$E3 , G$3&lt;=$F3)"</formula>
    </cfRule>
  </conditionalFormatting>
  <conditionalFormatting sqref="F26:L26">
    <cfRule type="expression" dxfId="142" priority="144">
      <formula>"'=Y(G$3&gt;=$E3 , G$3&lt;=$F3)"</formula>
    </cfRule>
  </conditionalFormatting>
  <conditionalFormatting sqref="F26:L26">
    <cfRule type="expression" dxfId="141" priority="143">
      <formula>"'=Y(G$3&gt;=$E3 , G$3&lt;=$F3)"</formula>
    </cfRule>
  </conditionalFormatting>
  <conditionalFormatting sqref="F26:L26">
    <cfRule type="expression" dxfId="140" priority="142">
      <formula>"'=Y(G$3&gt;=$E3 , G$3&lt;=$F3)"</formula>
    </cfRule>
  </conditionalFormatting>
  <conditionalFormatting sqref="F26:L26">
    <cfRule type="expression" dxfId="139" priority="141">
      <formula>"'=Y(G$3&gt;=$E3 , G$3&lt;=$F3)"</formula>
    </cfRule>
  </conditionalFormatting>
  <conditionalFormatting sqref="F26:L26">
    <cfRule type="expression" dxfId="138" priority="140">
      <formula>"'=Y(G$3&gt;=$E3 , G$3&lt;=$F3)"</formula>
    </cfRule>
  </conditionalFormatting>
  <conditionalFormatting sqref="F26:L26">
    <cfRule type="expression" dxfId="137" priority="139">
      <formula>"'=Y(G$3&gt;=$E3 , G$3&lt;=$F3)"</formula>
    </cfRule>
  </conditionalFormatting>
  <conditionalFormatting sqref="F26:L26">
    <cfRule type="expression" dxfId="136" priority="138">
      <formula>"'=Y(G$3&gt;=$E3 , G$3&lt;=$F3)"</formula>
    </cfRule>
  </conditionalFormatting>
  <conditionalFormatting sqref="F26:L26">
    <cfRule type="expression" dxfId="135" priority="137">
      <formula>"'=Y(G$3&gt;=$E3 , G$3&lt;=$F3)"</formula>
    </cfRule>
  </conditionalFormatting>
  <conditionalFormatting sqref="F26:L26">
    <cfRule type="expression" dxfId="134" priority="136">
      <formula>"'=Y(G$3&gt;=$E3 , G$3&lt;=$F3)"</formula>
    </cfRule>
  </conditionalFormatting>
  <conditionalFormatting sqref="F26:L26">
    <cfRule type="expression" dxfId="133" priority="135">
      <formula>"'=Y(G$3&gt;=$E3 , G$3&lt;=$F3)"</formula>
    </cfRule>
  </conditionalFormatting>
  <conditionalFormatting sqref="F26:L26">
    <cfRule type="expression" dxfId="132" priority="134">
      <formula>"'=Y(G$3&gt;=$E3 , G$3&lt;=$F3)"</formula>
    </cfRule>
  </conditionalFormatting>
  <conditionalFormatting sqref="F26:L26">
    <cfRule type="expression" dxfId="131" priority="133">
      <formula>"'=Y(G$3&gt;=$E3 , G$3&lt;=$F3)"</formula>
    </cfRule>
  </conditionalFormatting>
  <conditionalFormatting sqref="F26:L26">
    <cfRule type="expression" dxfId="130" priority="132">
      <formula>"'=Y(G$3&gt;=$E3 , G$3&lt;=$F3)"</formula>
    </cfRule>
  </conditionalFormatting>
  <conditionalFormatting sqref="F26:L26">
    <cfRule type="expression" dxfId="129" priority="131">
      <formula>"'=Y(G$3&gt;=$E3 , G$3&lt;=$F3)"</formula>
    </cfRule>
  </conditionalFormatting>
  <conditionalFormatting sqref="F26:L26">
    <cfRule type="expression" dxfId="128" priority="130">
      <formula>"'=Y(G$3&gt;=$E3 , G$3&lt;=$F3)"</formula>
    </cfRule>
  </conditionalFormatting>
  <conditionalFormatting sqref="F26:L26">
    <cfRule type="expression" dxfId="127" priority="129">
      <formula>"'=Y(G$3&gt;=$E3 , G$3&lt;=$F3)"</formula>
    </cfRule>
  </conditionalFormatting>
  <conditionalFormatting sqref="F26:L26">
    <cfRule type="expression" dxfId="126" priority="128">
      <formula>"'=Y(G$3&gt;=$E3 , G$3&lt;=$F3)"</formula>
    </cfRule>
  </conditionalFormatting>
  <conditionalFormatting sqref="F26:L26">
    <cfRule type="expression" dxfId="125" priority="127">
      <formula>"'=Y(G$3&gt;=$E3 , G$3&lt;=$F3)"</formula>
    </cfRule>
  </conditionalFormatting>
  <conditionalFormatting sqref="F26:L26">
    <cfRule type="expression" dxfId="124" priority="126">
      <formula>"'=Y(G$3&gt;=$E3 , G$3&lt;=$F3)"</formula>
    </cfRule>
  </conditionalFormatting>
  <conditionalFormatting sqref="F26:L26">
    <cfRule type="expression" dxfId="123" priority="125">
      <formula>"'=Y(G$3&gt;=$E3 , G$3&lt;=$F3)"</formula>
    </cfRule>
  </conditionalFormatting>
  <conditionalFormatting sqref="M18 M24">
    <cfRule type="cellIs" dxfId="122" priority="3476" operator="notEqual">
      <formula>$D15</formula>
    </cfRule>
  </conditionalFormatting>
  <conditionalFormatting sqref="I16">
    <cfRule type="expression" dxfId="121" priority="123">
      <formula>"'=Y(G$3&gt;=$E3 , G$3&lt;=$F3)"</formula>
    </cfRule>
  </conditionalFormatting>
  <conditionalFormatting sqref="E16:L17">
    <cfRule type="cellIs" dxfId="120" priority="122" operator="equal">
      <formula>0</formula>
    </cfRule>
  </conditionalFormatting>
  <conditionalFormatting sqref="M17">
    <cfRule type="cellIs" dxfId="119" priority="121" operator="notEqual">
      <formula>$D16</formula>
    </cfRule>
  </conditionalFormatting>
  <conditionalFormatting sqref="I16">
    <cfRule type="expression" dxfId="118" priority="119">
      <formula>"'=Y(G$3&gt;=$E3 , G$3&lt;=$F3)"</formula>
    </cfRule>
  </conditionalFormatting>
  <conditionalFormatting sqref="E16">
    <cfRule type="expression" dxfId="117" priority="120">
      <formula>"'=Y(G$3&gt;=$E3 , G$3&lt;=$F3)"</formula>
    </cfRule>
  </conditionalFormatting>
  <conditionalFormatting sqref="I16">
    <cfRule type="expression" dxfId="116" priority="118">
      <formula>"'=Y(G$3&gt;=$E3 , G$3&lt;=$F3)"</formula>
    </cfRule>
  </conditionalFormatting>
  <conditionalFormatting sqref="I16">
    <cfRule type="expression" dxfId="115" priority="117">
      <formula>"'=Y(G$3&gt;=$E3 , G$3&lt;=$F3)"</formula>
    </cfRule>
  </conditionalFormatting>
  <conditionalFormatting sqref="I16">
    <cfRule type="expression" dxfId="114" priority="116">
      <formula>"'=Y(G$3&gt;=$E3 , G$3&lt;=$F3)"</formula>
    </cfRule>
  </conditionalFormatting>
  <conditionalFormatting sqref="F16:H16">
    <cfRule type="expression" dxfId="113" priority="115">
      <formula>"'=Y(G$3&gt;=$E3 , G$3&lt;=$F3)"</formula>
    </cfRule>
  </conditionalFormatting>
  <conditionalFormatting sqref="I16">
    <cfRule type="expression" dxfId="112" priority="114">
      <formula>"'=Y(G$3&gt;=$E3 , G$3&lt;=$F3)"</formula>
    </cfRule>
  </conditionalFormatting>
  <conditionalFormatting sqref="I16">
    <cfRule type="expression" dxfId="111" priority="113">
      <formula>"'=Y(G$3&gt;=$E3 , G$3&lt;=$F3)"</formula>
    </cfRule>
  </conditionalFormatting>
  <conditionalFormatting sqref="I16">
    <cfRule type="expression" dxfId="110" priority="112">
      <formula>"'=Y(G$3&gt;=$E3 , G$3&lt;=$F3)"</formula>
    </cfRule>
  </conditionalFormatting>
  <conditionalFormatting sqref="F16:H16">
    <cfRule type="expression" dxfId="109" priority="111">
      <formula>"'=Y(G$3&gt;=$E3 , G$3&lt;=$F3)"</formula>
    </cfRule>
  </conditionalFormatting>
  <conditionalFormatting sqref="I16">
    <cfRule type="expression" dxfId="108" priority="110">
      <formula>"'=Y(G$3&gt;=$E3 , G$3&lt;=$F3)"</formula>
    </cfRule>
  </conditionalFormatting>
  <conditionalFormatting sqref="E16">
    <cfRule type="expression" dxfId="107" priority="109">
      <formula>"'=Y(G$3&gt;=$E3 , G$3&lt;=$F3)"</formula>
    </cfRule>
  </conditionalFormatting>
  <conditionalFormatting sqref="I16">
    <cfRule type="expression" dxfId="106" priority="108">
      <formula>"'=Y(G$3&gt;=$E3 , G$3&lt;=$F3)"</formula>
    </cfRule>
  </conditionalFormatting>
  <conditionalFormatting sqref="I16">
    <cfRule type="expression" dxfId="105" priority="107">
      <formula>"'=Y(G$3&gt;=$E3 , G$3&lt;=$F3)"</formula>
    </cfRule>
  </conditionalFormatting>
  <conditionalFormatting sqref="F16:H16">
    <cfRule type="expression" dxfId="104" priority="106">
      <formula>"'=Y(G$3&gt;=$E3 , G$3&lt;=$F3)"</formula>
    </cfRule>
  </conditionalFormatting>
  <conditionalFormatting sqref="I16">
    <cfRule type="expression" dxfId="103" priority="105">
      <formula>"'=Y(G$3&gt;=$E3 , G$3&lt;=$F3)"</formula>
    </cfRule>
  </conditionalFormatting>
  <conditionalFormatting sqref="I16">
    <cfRule type="expression" dxfId="102" priority="104">
      <formula>"'=Y(G$3&gt;=$E3 , G$3&lt;=$F3)"</formula>
    </cfRule>
  </conditionalFormatting>
  <conditionalFormatting sqref="F16:H16">
    <cfRule type="expression" dxfId="101" priority="103">
      <formula>"'=Y(G$3&gt;=$E3 , G$3&lt;=$F3)"</formula>
    </cfRule>
  </conditionalFormatting>
  <conditionalFormatting sqref="I16">
    <cfRule type="expression" dxfId="100" priority="102">
      <formula>"'=Y(G$3&gt;=$E3 , G$3&lt;=$F3)"</formula>
    </cfRule>
  </conditionalFormatting>
  <conditionalFormatting sqref="F16:H16">
    <cfRule type="expression" dxfId="99" priority="101">
      <formula>"'=Y(G$3&gt;=$E3 , G$3&lt;=$F3)"</formula>
    </cfRule>
  </conditionalFormatting>
  <conditionalFormatting sqref="I16">
    <cfRule type="expression" dxfId="98" priority="100">
      <formula>"'=Y(G$3&gt;=$E3 , G$3&lt;=$F3)"</formula>
    </cfRule>
  </conditionalFormatting>
  <conditionalFormatting sqref="I16">
    <cfRule type="expression" dxfId="97" priority="99">
      <formula>"'=Y(G$3&gt;=$E3 , G$3&lt;=$F3)"</formula>
    </cfRule>
  </conditionalFormatting>
  <conditionalFormatting sqref="I16">
    <cfRule type="expression" dxfId="96" priority="98">
      <formula>"'=Y(G$3&gt;=$E3 , G$3&lt;=$F3)"</formula>
    </cfRule>
  </conditionalFormatting>
  <conditionalFormatting sqref="I16">
    <cfRule type="expression" dxfId="95" priority="97">
      <formula>"'=Y(G$3&gt;=$E3 , G$3&lt;=$F3)"</formula>
    </cfRule>
  </conditionalFormatting>
  <conditionalFormatting sqref="J16:L16">
    <cfRule type="expression" dxfId="94" priority="96">
      <formula>"'=Y(G$3&gt;=$E3 , G$3&lt;=$F3)"</formula>
    </cfRule>
  </conditionalFormatting>
  <conditionalFormatting sqref="F16:H16">
    <cfRule type="expression" dxfId="93" priority="95">
      <formula>"'=Y(G$3&gt;=$E3 , G$3&lt;=$F3)"</formula>
    </cfRule>
  </conditionalFormatting>
  <conditionalFormatting sqref="F16:H16">
    <cfRule type="expression" dxfId="92" priority="94">
      <formula>"'=Y(G$3&gt;=$E3 , G$3&lt;=$F3)"</formula>
    </cfRule>
  </conditionalFormatting>
  <conditionalFormatting sqref="F16:H16">
    <cfRule type="expression" dxfId="91" priority="93">
      <formula>"'=Y(G$3&gt;=$E3 , G$3&lt;=$F3)"</formula>
    </cfRule>
  </conditionalFormatting>
  <conditionalFormatting sqref="I16">
    <cfRule type="expression" dxfId="90" priority="92">
      <formula>"'=Y(G$3&gt;=$E3 , G$3&lt;=$F3)"</formula>
    </cfRule>
  </conditionalFormatting>
  <conditionalFormatting sqref="I16">
    <cfRule type="expression" dxfId="89" priority="91">
      <formula>"'=Y(G$3&gt;=$E3 , G$3&lt;=$F3)"</formula>
    </cfRule>
  </conditionalFormatting>
  <conditionalFormatting sqref="I16">
    <cfRule type="expression" dxfId="88" priority="90">
      <formula>"'=Y(G$3&gt;=$E3 , G$3&lt;=$F3)"</formula>
    </cfRule>
  </conditionalFormatting>
  <conditionalFormatting sqref="I16">
    <cfRule type="expression" dxfId="87" priority="89">
      <formula>"'=Y(G$3&gt;=$E3 , G$3&lt;=$F3)"</formula>
    </cfRule>
  </conditionalFormatting>
  <conditionalFormatting sqref="I16">
    <cfRule type="expression" dxfId="86" priority="88">
      <formula>"'=Y(G$3&gt;=$E3 , G$3&lt;=$F3)"</formula>
    </cfRule>
  </conditionalFormatting>
  <conditionalFormatting sqref="I16">
    <cfRule type="expression" dxfId="85" priority="87">
      <formula>"'=Y(G$3&gt;=$E3 , G$3&lt;=$F3)"</formula>
    </cfRule>
  </conditionalFormatting>
  <conditionalFormatting sqref="I16">
    <cfRule type="expression" dxfId="84" priority="86">
      <formula>"'=Y(G$3&gt;=$E3 , G$3&lt;=$F3)"</formula>
    </cfRule>
  </conditionalFormatting>
  <conditionalFormatting sqref="I16">
    <cfRule type="expression" dxfId="83" priority="85">
      <formula>"'=Y(G$3&gt;=$E3 , G$3&lt;=$F3)"</formula>
    </cfRule>
  </conditionalFormatting>
  <conditionalFormatting sqref="I16">
    <cfRule type="expression" dxfId="82" priority="84">
      <formula>"'=Y(G$3&gt;=$E3 , G$3&lt;=$F3)"</formula>
    </cfRule>
  </conditionalFormatting>
  <conditionalFormatting sqref="I16">
    <cfRule type="expression" dxfId="81" priority="83">
      <formula>"'=Y(G$3&gt;=$E3 , G$3&lt;=$F3)"</formula>
    </cfRule>
  </conditionalFormatting>
  <conditionalFormatting sqref="I16">
    <cfRule type="expression" dxfId="80" priority="82">
      <formula>"'=Y(G$3&gt;=$E3 , G$3&lt;=$F3)"</formula>
    </cfRule>
  </conditionalFormatting>
  <conditionalFormatting sqref="I16">
    <cfRule type="expression" dxfId="79" priority="81">
      <formula>"'=Y(G$3&gt;=$E3 , G$3&lt;=$F3)"</formula>
    </cfRule>
  </conditionalFormatting>
  <conditionalFormatting sqref="I16">
    <cfRule type="expression" dxfId="78" priority="80">
      <formula>"'=Y(G$3&gt;=$E3 , G$3&lt;=$F3)"</formula>
    </cfRule>
  </conditionalFormatting>
  <conditionalFormatting sqref="I16">
    <cfRule type="expression" dxfId="77" priority="79">
      <formula>"'=Y(G$3&gt;=$E3 , G$3&lt;=$F3)"</formula>
    </cfRule>
  </conditionalFormatting>
  <conditionalFormatting sqref="I16">
    <cfRule type="expression" dxfId="76" priority="78">
      <formula>"'=Y(G$3&gt;=$E3 , G$3&lt;=$F3)"</formula>
    </cfRule>
  </conditionalFormatting>
  <conditionalFormatting sqref="I16">
    <cfRule type="expression" dxfId="75" priority="77">
      <formula>"'=Y(G$3&gt;=$E3 , G$3&lt;=$F3)"</formula>
    </cfRule>
  </conditionalFormatting>
  <conditionalFormatting sqref="I16">
    <cfRule type="expression" dxfId="74" priority="76">
      <formula>"'=Y(G$3&gt;=$E3 , G$3&lt;=$F3)"</formula>
    </cfRule>
  </conditionalFormatting>
  <conditionalFormatting sqref="I16">
    <cfRule type="expression" dxfId="73" priority="75">
      <formula>"'=Y(G$3&gt;=$E3 , G$3&lt;=$F3)"</formula>
    </cfRule>
  </conditionalFormatting>
  <conditionalFormatting sqref="I16">
    <cfRule type="expression" dxfId="72" priority="74">
      <formula>"'=Y(G$3&gt;=$E3 , G$3&lt;=$F3)"</formula>
    </cfRule>
  </conditionalFormatting>
  <conditionalFormatting sqref="I16">
    <cfRule type="expression" dxfId="71" priority="73">
      <formula>"'=Y(G$3&gt;=$E3 , G$3&lt;=$F3)"</formula>
    </cfRule>
  </conditionalFormatting>
  <conditionalFormatting sqref="I16">
    <cfRule type="expression" dxfId="70" priority="72">
      <formula>"'=Y(G$3&gt;=$E3 , G$3&lt;=$F3)"</formula>
    </cfRule>
  </conditionalFormatting>
  <conditionalFormatting sqref="I16">
    <cfRule type="expression" dxfId="69" priority="71">
      <formula>"'=Y(G$3&gt;=$E3 , G$3&lt;=$F3)"</formula>
    </cfRule>
  </conditionalFormatting>
  <conditionalFormatting sqref="I16">
    <cfRule type="expression" dxfId="68" priority="70">
      <formula>"'=Y(G$3&gt;=$E3 , G$3&lt;=$F3)"</formula>
    </cfRule>
  </conditionalFormatting>
  <conditionalFormatting sqref="J16">
    <cfRule type="expression" dxfId="67" priority="69">
      <formula>"'=Y(G$3&gt;=$E3 , G$3&lt;=$F3)"</formula>
    </cfRule>
  </conditionalFormatting>
  <conditionalFormatting sqref="I16">
    <cfRule type="expression" dxfId="66" priority="68">
      <formula>"'=Y(G$3&gt;=$E3 , G$3&lt;=$F3)"</formula>
    </cfRule>
  </conditionalFormatting>
  <conditionalFormatting sqref="I16">
    <cfRule type="expression" dxfId="65" priority="67">
      <formula>"'=Y(G$3&gt;=$E3 , G$3&lt;=$F3)"</formula>
    </cfRule>
  </conditionalFormatting>
  <conditionalFormatting sqref="M16">
    <cfRule type="cellIs" dxfId="64" priority="124" operator="notEqual">
      <formula>$D13</formula>
    </cfRule>
  </conditionalFormatting>
  <conditionalFormatting sqref="E22">
    <cfRule type="expression" dxfId="63" priority="65">
      <formula>"'=Y(G$3&gt;=$E3 , G$3&lt;=$F3)"</formula>
    </cfRule>
  </conditionalFormatting>
  <conditionalFormatting sqref="I22">
    <cfRule type="expression" dxfId="62" priority="64">
      <formula>"'=Y(G$3&gt;=$E3 , G$3&lt;=$F3)"</formula>
    </cfRule>
  </conditionalFormatting>
  <conditionalFormatting sqref="E22:L23">
    <cfRule type="cellIs" dxfId="61" priority="63" operator="equal">
      <formula>0</formula>
    </cfRule>
  </conditionalFormatting>
  <conditionalFormatting sqref="M23">
    <cfRule type="cellIs" dxfId="60" priority="62" operator="notEqual">
      <formula>$D22</formula>
    </cfRule>
  </conditionalFormatting>
  <conditionalFormatting sqref="E22">
    <cfRule type="expression" dxfId="59" priority="61">
      <formula>"'=Y(G$3&gt;=$E3 , G$3&lt;=$F3)"</formula>
    </cfRule>
  </conditionalFormatting>
  <conditionalFormatting sqref="E22">
    <cfRule type="expression" dxfId="58" priority="60">
      <formula>"'=Y(G$3&gt;=$E3 , G$3&lt;=$F3)"</formula>
    </cfRule>
  </conditionalFormatting>
  <conditionalFormatting sqref="I22">
    <cfRule type="expression" dxfId="57" priority="59">
      <formula>"'=Y(G$3&gt;=$E3 , G$3&lt;=$F3)"</formula>
    </cfRule>
  </conditionalFormatting>
  <conditionalFormatting sqref="I22">
    <cfRule type="expression" dxfId="56" priority="57">
      <formula>"'=Y(G$3&gt;=$E3 , G$3&lt;=$F3)"</formula>
    </cfRule>
  </conditionalFormatting>
  <conditionalFormatting sqref="E22">
    <cfRule type="expression" dxfId="55" priority="58">
      <formula>"'=Y(G$3&gt;=$E3 , G$3&lt;=$F3)"</formula>
    </cfRule>
  </conditionalFormatting>
  <conditionalFormatting sqref="I22">
    <cfRule type="expression" dxfId="54" priority="56">
      <formula>"'=Y(G$3&gt;=$E3 , G$3&lt;=$F3)"</formula>
    </cfRule>
  </conditionalFormatting>
  <conditionalFormatting sqref="I22">
    <cfRule type="expression" dxfId="53" priority="55">
      <formula>"'=Y(G$3&gt;=$E3 , G$3&lt;=$F3)"</formula>
    </cfRule>
  </conditionalFormatting>
  <conditionalFormatting sqref="I22">
    <cfRule type="expression" dxfId="52" priority="54">
      <formula>"'=Y(G$3&gt;=$E3 , G$3&lt;=$F3)"</formula>
    </cfRule>
  </conditionalFormatting>
  <conditionalFormatting sqref="F22:H22">
    <cfRule type="expression" dxfId="51" priority="53">
      <formula>"'=Y(G$3&gt;=$E3 , G$3&lt;=$F3)"</formula>
    </cfRule>
  </conditionalFormatting>
  <conditionalFormatting sqref="I22">
    <cfRule type="expression" dxfId="50" priority="52">
      <formula>"'=Y(G$3&gt;=$E3 , G$3&lt;=$F3)"</formula>
    </cfRule>
  </conditionalFormatting>
  <conditionalFormatting sqref="I22">
    <cfRule type="expression" dxfId="49" priority="51">
      <formula>"'=Y(G$3&gt;=$E3 , G$3&lt;=$F3)"</formula>
    </cfRule>
  </conditionalFormatting>
  <conditionalFormatting sqref="I22">
    <cfRule type="expression" dxfId="48" priority="50">
      <formula>"'=Y(G$3&gt;=$E3 , G$3&lt;=$F3)"</formula>
    </cfRule>
  </conditionalFormatting>
  <conditionalFormatting sqref="F22:H22">
    <cfRule type="expression" dxfId="47" priority="49">
      <formula>"'=Y(G$3&gt;=$E3 , G$3&lt;=$F3)"</formula>
    </cfRule>
  </conditionalFormatting>
  <conditionalFormatting sqref="I22">
    <cfRule type="expression" dxfId="46" priority="48">
      <formula>"'=Y(G$3&gt;=$E3 , G$3&lt;=$F3)"</formula>
    </cfRule>
  </conditionalFormatting>
  <conditionalFormatting sqref="E22">
    <cfRule type="expression" dxfId="45" priority="47">
      <formula>"'=Y(G$3&gt;=$E3 , G$3&lt;=$F3)"</formula>
    </cfRule>
  </conditionalFormatting>
  <conditionalFormatting sqref="I22">
    <cfRule type="expression" dxfId="44" priority="46">
      <formula>"'=Y(G$3&gt;=$E3 , G$3&lt;=$F3)"</formula>
    </cfRule>
  </conditionalFormatting>
  <conditionalFormatting sqref="I22">
    <cfRule type="expression" dxfId="43" priority="45">
      <formula>"'=Y(G$3&gt;=$E3 , G$3&lt;=$F3)"</formula>
    </cfRule>
  </conditionalFormatting>
  <conditionalFormatting sqref="F22:H22">
    <cfRule type="expression" dxfId="42" priority="44">
      <formula>"'=Y(G$3&gt;=$E3 , G$3&lt;=$F3)"</formula>
    </cfRule>
  </conditionalFormatting>
  <conditionalFormatting sqref="I22">
    <cfRule type="expression" dxfId="41" priority="43">
      <formula>"'=Y(G$3&gt;=$E3 , G$3&lt;=$F3)"</formula>
    </cfRule>
  </conditionalFormatting>
  <conditionalFormatting sqref="I22">
    <cfRule type="expression" dxfId="40" priority="42">
      <formula>"'=Y(G$3&gt;=$E3 , G$3&lt;=$F3)"</formula>
    </cfRule>
  </conditionalFormatting>
  <conditionalFormatting sqref="F22:H22">
    <cfRule type="expression" dxfId="39" priority="41">
      <formula>"'=Y(G$3&gt;=$E3 , G$3&lt;=$F3)"</formula>
    </cfRule>
  </conditionalFormatting>
  <conditionalFormatting sqref="I22">
    <cfRule type="expression" dxfId="38" priority="40">
      <formula>"'=Y(G$3&gt;=$E3 , G$3&lt;=$F3)"</formula>
    </cfRule>
  </conditionalFormatting>
  <conditionalFormatting sqref="F22:H22">
    <cfRule type="expression" dxfId="37" priority="39">
      <formula>"'=Y(G$3&gt;=$E3 , G$3&lt;=$F3)"</formula>
    </cfRule>
  </conditionalFormatting>
  <conditionalFormatting sqref="I22">
    <cfRule type="expression" dxfId="36" priority="38">
      <formula>"'=Y(G$3&gt;=$E3 , G$3&lt;=$F3)"</formula>
    </cfRule>
  </conditionalFormatting>
  <conditionalFormatting sqref="I22">
    <cfRule type="expression" dxfId="35" priority="37">
      <formula>"'=Y(G$3&gt;=$E3 , G$3&lt;=$F3)"</formula>
    </cfRule>
  </conditionalFormatting>
  <conditionalFormatting sqref="I22">
    <cfRule type="expression" dxfId="34" priority="36">
      <formula>"'=Y(G$3&gt;=$E3 , G$3&lt;=$F3)"</formula>
    </cfRule>
  </conditionalFormatting>
  <conditionalFormatting sqref="I22">
    <cfRule type="expression" dxfId="33" priority="35">
      <formula>"'=Y(G$3&gt;=$E3 , G$3&lt;=$F3)"</formula>
    </cfRule>
  </conditionalFormatting>
  <conditionalFormatting sqref="J22:L22">
    <cfRule type="expression" dxfId="32" priority="34">
      <formula>"'=Y(G$3&gt;=$E3 , G$3&lt;=$F3)"</formula>
    </cfRule>
  </conditionalFormatting>
  <conditionalFormatting sqref="F22:H22">
    <cfRule type="expression" dxfId="31" priority="33">
      <formula>"'=Y(G$3&gt;=$E3 , G$3&lt;=$F3)"</formula>
    </cfRule>
  </conditionalFormatting>
  <conditionalFormatting sqref="F22:H22">
    <cfRule type="expression" dxfId="30" priority="32">
      <formula>"'=Y(G$3&gt;=$E3 , G$3&lt;=$F3)"</formula>
    </cfRule>
  </conditionalFormatting>
  <conditionalFormatting sqref="F22:H22">
    <cfRule type="expression" dxfId="29" priority="31">
      <formula>"'=Y(G$3&gt;=$E3 , G$3&lt;=$F3)"</formula>
    </cfRule>
  </conditionalFormatting>
  <conditionalFormatting sqref="I22">
    <cfRule type="expression" dxfId="28" priority="30">
      <formula>"'=Y(G$3&gt;=$E3 , G$3&lt;=$F3)"</formula>
    </cfRule>
  </conditionalFormatting>
  <conditionalFormatting sqref="I22">
    <cfRule type="expression" dxfId="27" priority="29">
      <formula>"'=Y(G$3&gt;=$E3 , G$3&lt;=$F3)"</formula>
    </cfRule>
  </conditionalFormatting>
  <conditionalFormatting sqref="I22">
    <cfRule type="expression" dxfId="26" priority="28">
      <formula>"'=Y(G$3&gt;=$E3 , G$3&lt;=$F3)"</formula>
    </cfRule>
  </conditionalFormatting>
  <conditionalFormatting sqref="I22">
    <cfRule type="expression" dxfId="25" priority="27">
      <formula>"'=Y(G$3&gt;=$E3 , G$3&lt;=$F3)"</formula>
    </cfRule>
  </conditionalFormatting>
  <conditionalFormatting sqref="I22">
    <cfRule type="expression" dxfId="24" priority="26">
      <formula>"'=Y(G$3&gt;=$E3 , G$3&lt;=$F3)"</formula>
    </cfRule>
  </conditionalFormatting>
  <conditionalFormatting sqref="I22">
    <cfRule type="expression" dxfId="23" priority="25">
      <formula>"'=Y(G$3&gt;=$E3 , G$3&lt;=$F3)"</formula>
    </cfRule>
  </conditionalFormatting>
  <conditionalFormatting sqref="I22">
    <cfRule type="expression" dxfId="22" priority="24">
      <formula>"'=Y(G$3&gt;=$E3 , G$3&lt;=$F3)"</formula>
    </cfRule>
  </conditionalFormatting>
  <conditionalFormatting sqref="I22">
    <cfRule type="expression" dxfId="21" priority="23">
      <formula>"'=Y(G$3&gt;=$E3 , G$3&lt;=$F3)"</formula>
    </cfRule>
  </conditionalFormatting>
  <conditionalFormatting sqref="I22">
    <cfRule type="expression" dxfId="20" priority="22">
      <formula>"'=Y(G$3&gt;=$E3 , G$3&lt;=$F3)"</formula>
    </cfRule>
  </conditionalFormatting>
  <conditionalFormatting sqref="I22">
    <cfRule type="expression" dxfId="19" priority="21">
      <formula>"'=Y(G$3&gt;=$E3 , G$3&lt;=$F3)"</formula>
    </cfRule>
  </conditionalFormatting>
  <conditionalFormatting sqref="I22">
    <cfRule type="expression" dxfId="18" priority="20">
      <formula>"'=Y(G$3&gt;=$E3 , G$3&lt;=$F3)"</formula>
    </cfRule>
  </conditionalFormatting>
  <conditionalFormatting sqref="I22">
    <cfRule type="expression" dxfId="17" priority="19">
      <formula>"'=Y(G$3&gt;=$E3 , G$3&lt;=$F3)"</formula>
    </cfRule>
  </conditionalFormatting>
  <conditionalFormatting sqref="I22">
    <cfRule type="expression" dxfId="16" priority="18">
      <formula>"'=Y(G$3&gt;=$E3 , G$3&lt;=$F3)"</formula>
    </cfRule>
  </conditionalFormatting>
  <conditionalFormatting sqref="I22">
    <cfRule type="expression" dxfId="15" priority="17">
      <formula>"'=Y(G$3&gt;=$E3 , G$3&lt;=$F3)"</formula>
    </cfRule>
  </conditionalFormatting>
  <conditionalFormatting sqref="I22">
    <cfRule type="expression" dxfId="14" priority="16">
      <formula>"'=Y(G$3&gt;=$E3 , G$3&lt;=$F3)"</formula>
    </cfRule>
  </conditionalFormatting>
  <conditionalFormatting sqref="I22">
    <cfRule type="expression" dxfId="13" priority="15">
      <formula>"'=Y(G$3&gt;=$E3 , G$3&lt;=$F3)"</formula>
    </cfRule>
  </conditionalFormatting>
  <conditionalFormatting sqref="I22">
    <cfRule type="expression" dxfId="12" priority="14">
      <formula>"'=Y(G$3&gt;=$E3 , G$3&lt;=$F3)"</formula>
    </cfRule>
  </conditionalFormatting>
  <conditionalFormatting sqref="I22">
    <cfRule type="expression" dxfId="11" priority="13">
      <formula>"'=Y(G$3&gt;=$E3 , G$3&lt;=$F3)"</formula>
    </cfRule>
  </conditionalFormatting>
  <conditionalFormatting sqref="I22">
    <cfRule type="expression" dxfId="10" priority="12">
      <formula>"'=Y(G$3&gt;=$E3 , G$3&lt;=$F3)"</formula>
    </cfRule>
  </conditionalFormatting>
  <conditionalFormatting sqref="I22">
    <cfRule type="expression" dxfId="9" priority="11">
      <formula>"'=Y(G$3&gt;=$E3 , G$3&lt;=$F3)"</formula>
    </cfRule>
  </conditionalFormatting>
  <conditionalFormatting sqref="I22">
    <cfRule type="expression" dxfId="8" priority="10">
      <formula>"'=Y(G$3&gt;=$E3 , G$3&lt;=$F3)"</formula>
    </cfRule>
  </conditionalFormatting>
  <conditionalFormatting sqref="I22">
    <cfRule type="expression" dxfId="7" priority="9">
      <formula>"'=Y(G$3&gt;=$E3 , G$3&lt;=$F3)"</formula>
    </cfRule>
  </conditionalFormatting>
  <conditionalFormatting sqref="I22">
    <cfRule type="expression" dxfId="6" priority="8">
      <formula>"'=Y(G$3&gt;=$E3 , G$3&lt;=$F3)"</formula>
    </cfRule>
  </conditionalFormatting>
  <conditionalFormatting sqref="J22">
    <cfRule type="expression" dxfId="5" priority="7">
      <formula>"'=Y(G$3&gt;=$E3 , G$3&lt;=$F3)"</formula>
    </cfRule>
  </conditionalFormatting>
  <conditionalFormatting sqref="I22">
    <cfRule type="expression" dxfId="4" priority="6">
      <formula>"'=Y(G$3&gt;=$E3 , G$3&lt;=$F3)"</formula>
    </cfRule>
  </conditionalFormatting>
  <conditionalFormatting sqref="I22">
    <cfRule type="expression" dxfId="3" priority="5">
      <formula>"'=Y(G$3&gt;=$E3 , G$3&lt;=$F3)"</formula>
    </cfRule>
  </conditionalFormatting>
  <conditionalFormatting sqref="M22">
    <cfRule type="cellIs" dxfId="2" priority="66" operator="notEqual">
      <formula>$D19</formula>
    </cfRule>
  </conditionalFormatting>
  <conditionalFormatting sqref="M40">
    <cfRule type="containsText" dxfId="1" priority="1" operator="containsText" text="No verifica">
      <formula>NOT(ISERROR(SEARCH("No verifica",M40)))</formula>
    </cfRule>
    <cfRule type="containsText" dxfId="0" priority="2" operator="containsText" text="Verifica">
      <formula>NOT(ISERROR(SEARCH("Verifica",M40)))</formula>
    </cfRule>
  </conditionalFormatting>
  <printOptions horizontalCentered="1" verticalCentered="1"/>
  <pageMargins left="0.25" right="0.25" top="0.75" bottom="0.75" header="0.3" footer="0.3"/>
  <pageSetup paperSize="9"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Z39"/>
  <sheetViews>
    <sheetView showGridLines="0" zoomScale="55" zoomScaleNormal="55" workbookViewId="0">
      <selection activeCell="P59" sqref="P59"/>
    </sheetView>
  </sheetViews>
  <sheetFormatPr baseColWidth="10" defaultColWidth="11.453125" defaultRowHeight="14.5" x14ac:dyDescent="0.35"/>
  <cols>
    <col min="1" max="1" width="11.453125" style="246"/>
    <col min="2" max="2" width="16.7265625" style="246" customWidth="1"/>
    <col min="3" max="3" width="6.1796875" style="246" bestFit="1" customWidth="1"/>
    <col min="4" max="4" width="9" style="246" customWidth="1"/>
    <col min="5" max="16384" width="11.453125" style="246"/>
  </cols>
  <sheetData>
    <row r="4" spans="3:17" x14ac:dyDescent="0.35">
      <c r="C4" s="245" t="str">
        <f>'[1]PLAN DE TRABAJOS REFERENCIAL'!$E76</f>
        <v>MES 1</v>
      </c>
      <c r="D4" s="245">
        <f>'[1]PLAN DE TRABAJOS REFERENCIAL'!$E79</f>
        <v>0.15547389752843052</v>
      </c>
      <c r="E4" s="245">
        <f>'[1]PLAN DE TRABAJOS REFERENCIAL'!$E85</f>
        <v>0.15547389752843052</v>
      </c>
      <c r="O4" s="247"/>
      <c r="P4" s="245"/>
      <c r="Q4" s="245"/>
    </row>
    <row r="5" spans="3:17" x14ac:dyDescent="0.35">
      <c r="C5" s="245" t="str">
        <f>'[1]PLAN DE TRABAJOS REFERENCIAL'!$I76</f>
        <v>MES 2</v>
      </c>
      <c r="D5" s="245">
        <f>'[1]PLAN DE TRABAJOS REFERENCIAL'!$I79</f>
        <v>0.46460923898337336</v>
      </c>
      <c r="E5" s="245">
        <f>'[1]PLAN DE TRABAJOS REFERENCIAL'!$I85</f>
        <v>0.20103957169673486</v>
      </c>
      <c r="O5" s="247"/>
      <c r="P5" s="245"/>
      <c r="Q5" s="245"/>
    </row>
    <row r="6" spans="3:17" x14ac:dyDescent="0.35">
      <c r="C6" s="245" t="str">
        <f>'[1]PLAN DE TRABAJOS REFERENCIAL'!$M76</f>
        <v>MES 3</v>
      </c>
      <c r="D6" s="245">
        <f>'[1]PLAN DE TRABAJOS REFERENCIAL'!$M79</f>
        <v>0.46460923898337336</v>
      </c>
      <c r="E6" s="245">
        <f>'[1]PLAN DE TRABAJOS REFERENCIAL'!$M85</f>
        <v>0.20103957169673486</v>
      </c>
      <c r="O6" s="247"/>
      <c r="P6" s="245"/>
      <c r="Q6" s="245"/>
    </row>
    <row r="7" spans="3:17" x14ac:dyDescent="0.35">
      <c r="C7" s="245" t="str">
        <f>'[1]PLAN DE TRABAJOS REFERENCIAL'!$Q76</f>
        <v>MES 4</v>
      </c>
      <c r="D7" s="245">
        <f>'[1]PLAN DE TRABAJOS REFERENCIAL'!$Q79</f>
        <v>0.46460923898337336</v>
      </c>
      <c r="E7" s="245">
        <f>'[1]PLAN DE TRABAJOS REFERENCIAL'!$Q85</f>
        <v>0.22382240878088705</v>
      </c>
      <c r="O7" s="247"/>
      <c r="P7" s="245"/>
      <c r="Q7" s="245"/>
    </row>
    <row r="8" spans="3:17" x14ac:dyDescent="0.35">
      <c r="C8" s="245" t="str">
        <f>'[1]PLAN DE TRABAJOS REFERENCIAL'!$U76</f>
        <v>MES 5</v>
      </c>
      <c r="D8" s="245">
        <f>'[1]PLAN DE TRABAJOS REFERENCIAL'!$U79</f>
        <v>0.46460923898337336</v>
      </c>
      <c r="E8" s="245">
        <f>'[1]PLAN DE TRABAJOS REFERENCIAL'!$U85</f>
        <v>0.24660524586503924</v>
      </c>
      <c r="O8" s="247"/>
      <c r="P8" s="245"/>
      <c r="Q8" s="245"/>
    </row>
    <row r="9" spans="3:17" x14ac:dyDescent="0.35">
      <c r="C9" s="245" t="str">
        <f>'[1]PLAN DE TRABAJOS REFERENCIAL'!$Y76</f>
        <v>MES 6</v>
      </c>
      <c r="D9" s="245">
        <f>'[1]PLAN DE TRABAJOS REFERENCIAL'!$Y79</f>
        <v>0.46460923898337336</v>
      </c>
      <c r="E9" s="245">
        <f>'[1]PLAN DE TRABAJOS REFERENCIAL'!$Y85</f>
        <v>0.26938808294919142</v>
      </c>
      <c r="O9" s="247"/>
      <c r="P9" s="245"/>
      <c r="Q9" s="245"/>
    </row>
    <row r="31" spans="3:26" x14ac:dyDescent="0.35"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</row>
    <row r="39" spans="6:7" x14ac:dyDescent="0.35">
      <c r="F39" s="245"/>
      <c r="G39" s="245"/>
    </row>
  </sheetData>
  <pageMargins left="0.25" right="0.25" top="0.75" bottom="0.75" header="0.3" footer="0.3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53125"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625047-4543-4e9e-84f9-7935132dcc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8A1B2D880564F929E488AFDB686C5" ma:contentTypeVersion="12" ma:contentTypeDescription="Crear nuevo documento." ma:contentTypeScope="" ma:versionID="6bf65f8155bfcd89c6ac8f6b8418928b">
  <xsd:schema xmlns:xsd="http://www.w3.org/2001/XMLSchema" xmlns:xs="http://www.w3.org/2001/XMLSchema" xmlns:p="http://schemas.microsoft.com/office/2006/metadata/properties" xmlns:ns3="c2625047-4543-4e9e-84f9-7935132dcc99" xmlns:ns4="3a14f4b2-028d-4834-9c58-0481cd1b055c" targetNamespace="http://schemas.microsoft.com/office/2006/metadata/properties" ma:root="true" ma:fieldsID="341ed3702b72efca4279d02776ed37e6" ns3:_="" ns4:_="">
    <xsd:import namespace="c2625047-4543-4e9e-84f9-7935132dcc99"/>
    <xsd:import namespace="3a14f4b2-028d-4834-9c58-0481cd1b055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25047-4543-4e9e-84f9-7935132dcc9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4f4b2-028d-4834-9c58-0481cd1b055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E3D28-1248-498A-BCD4-2C7F3DD2589A}">
  <ds:schemaRefs>
    <ds:schemaRef ds:uri="http://schemas.microsoft.com/office/2006/metadata/properties"/>
    <ds:schemaRef ds:uri="http://schemas.microsoft.com/office/infopath/2007/PartnerControls"/>
    <ds:schemaRef ds:uri="c2625047-4543-4e9e-84f9-7935132dcc99"/>
  </ds:schemaRefs>
</ds:datastoreItem>
</file>

<file path=customXml/itemProps2.xml><?xml version="1.0" encoding="utf-8"?>
<ds:datastoreItem xmlns:ds="http://schemas.openxmlformats.org/officeDocument/2006/customXml" ds:itemID="{68E94F58-1EA0-4BD3-BB70-2262966B6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9C92C-079D-4A31-89B9-CD1D7B3B1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25047-4543-4e9e-84f9-7935132dcc99"/>
    <ds:schemaRef ds:uri="3a14f4b2-028d-4834-9c58-0481cd1b0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CYP</vt:lpstr>
      <vt:lpstr>ANALIS DE PRECIOS</vt:lpstr>
      <vt:lpstr>CR</vt:lpstr>
      <vt:lpstr>PLAN DE TRABAJOS REFERENCIAL</vt:lpstr>
      <vt:lpstr>CURVAS DE INVERSIÓN</vt:lpstr>
      <vt:lpstr>Hoja1</vt:lpstr>
      <vt:lpstr>CR!Área_de_impresión</vt:lpstr>
      <vt:lpstr>CYP!Títulos_a_imprimir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Forcinito</dc:creator>
  <cp:keywords/>
  <dc:description/>
  <cp:lastModifiedBy>Lorena Elizabeth Rolon</cp:lastModifiedBy>
  <cp:revision/>
  <dcterms:created xsi:type="dcterms:W3CDTF">2016-08-05T20:58:01Z</dcterms:created>
  <dcterms:modified xsi:type="dcterms:W3CDTF">2023-08-14T19:15:34Z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0x0101007AB8A1B2D880564F929E488AFDB686C5</vt:lpwstr>
  </property>
</Properties>
</file>